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filterPrivacy="1"/>
  <xr:revisionPtr revIDLastSave="0" documentId="13_ncr:1_{1E46E3BD-6E7D-4673-A129-8CD0D6799DEB}" xr6:coauthVersionLast="46" xr6:coauthVersionMax="46" xr10:uidLastSave="{00000000-0000-0000-0000-000000000000}"/>
  <bookViews>
    <workbookView xWindow="-120" yWindow="-120" windowWidth="25440" windowHeight="15390" activeTab="2" xr2:uid="{00000000-000D-0000-FFFF-FFFF00000000}"/>
  </bookViews>
  <sheets>
    <sheet name="About" sheetId="8" r:id="rId1"/>
    <sheet name="STEP ONE Calculator" sheetId="9" r:id="rId2"/>
    <sheet name="Customised Calendar" sheetId="7" r:id="rId3"/>
  </sheets>
  <definedNames>
    <definedName name="Airconditioning_service">'STEP ONE Calculator'!$I$33:$BH$33</definedName>
    <definedName name="Backflow_test">'STEP ONE Calculator'!$I$32:$BH$32</definedName>
    <definedName name="Bark_pit_top_up">'STEP ONE Calculator'!$I$29:$BH$29</definedName>
    <definedName name="Floor_Cleaning">'STEP ONE Calculator'!$I$34:$BH$34</definedName>
    <definedName name="Floor_Maintenance">'STEP ONE Calculator'!$I$35:$BH$35</definedName>
    <definedName name="gardening">'STEP ONE Calculator'!$G$9</definedName>
    <definedName name="Gardening_Maintenance">'STEP ONE Calculator'!$I$26:$BH$26</definedName>
    <definedName name="gardeningm">'STEP ONE Calculator'!$I$26:$BH$26</definedName>
    <definedName name="General_Maintenance">'STEP ONE Calculator'!$I$25:$BH$25</definedName>
    <definedName name="generalmaintenance">'STEP ONE Calculator'!$I$25:$BH$25</definedName>
    <definedName name="Gutter_Clean">'STEP ONE Calculator'!$I$31:$BH$31</definedName>
    <definedName name="maintenance">'STEP ONE Calculator'!$G$8</definedName>
    <definedName name="maintenanceG">'STEP ONE Calculator'!$I$25:$AB$25</definedName>
    <definedName name="Pest_control">'STEP ONE Calculator'!$I$30:$BH$30</definedName>
    <definedName name="Playground_check">'STEP ONE Calculator'!$I$36:$BH$36</definedName>
    <definedName name="Playground_Safety_check">'STEP ONE Calculator'!$I$36:$BH$36</definedName>
    <definedName name="_xlnm.Print_Area" localSheetId="2">'Customised Calendar'!$A$1:$Y$62</definedName>
    <definedName name="Sandpit">'STEP ONE Calculator'!$G$10</definedName>
    <definedName name="Sandpit_topup">'STEP ONE Calculator'!$I$27:$BH$27</definedName>
    <definedName name="sandpitm">'STEP ONE Calculator'!$I$27</definedName>
    <definedName name="sanpitmaintenance">'STEP ONE Calculator'!$I$27:$BH$27</definedName>
    <definedName name="TMV">'STEP ONE Calculator'!$G$11</definedName>
    <definedName name="TMV_Test">'STEP ONE Calculator'!$I$28:$BH$28</definedName>
    <definedName name="TMVtesting">'STEP ONE Calculator'!$I$28:$BH$28</definedName>
  </definedNames>
  <calcPr calcId="181029"/>
</workbook>
</file>

<file path=xl/calcChain.xml><?xml version="1.0" encoding="utf-8"?>
<calcChain xmlns="http://schemas.openxmlformats.org/spreadsheetml/2006/main">
  <c r="I33" i="9" l="1"/>
  <c r="V8" i="9" s="1"/>
  <c r="I38" i="9"/>
  <c r="J38" i="9" s="1"/>
  <c r="K38" i="9" s="1"/>
  <c r="L38" i="9" s="1"/>
  <c r="M38" i="9" s="1"/>
  <c r="N38" i="9" s="1"/>
  <c r="O38" i="9" s="1"/>
  <c r="P38" i="9" s="1"/>
  <c r="Q38" i="9" s="1"/>
  <c r="R38" i="9" s="1"/>
  <c r="S38" i="9" s="1"/>
  <c r="T38" i="9" s="1"/>
  <c r="U38" i="9" s="1"/>
  <c r="V38" i="9" s="1"/>
  <c r="W38" i="9" s="1"/>
  <c r="X38" i="9" s="1"/>
  <c r="Y38" i="9" s="1"/>
  <c r="Z38" i="9" s="1"/>
  <c r="AA38" i="9" s="1"/>
  <c r="AB38" i="9" s="1"/>
  <c r="AC38" i="9" s="1"/>
  <c r="AD38" i="9" s="1"/>
  <c r="AE38" i="9" s="1"/>
  <c r="AF38" i="9" s="1"/>
  <c r="AG38" i="9" s="1"/>
  <c r="AH38" i="9" s="1"/>
  <c r="AI38" i="9" s="1"/>
  <c r="AJ38" i="9" s="1"/>
  <c r="AK38" i="9" s="1"/>
  <c r="AL38" i="9" s="1"/>
  <c r="AM38" i="9" s="1"/>
  <c r="AN38" i="9" s="1"/>
  <c r="AO38" i="9" s="1"/>
  <c r="AP38" i="9" s="1"/>
  <c r="AQ38" i="9" s="1"/>
  <c r="AR38" i="9" s="1"/>
  <c r="AS38" i="9" s="1"/>
  <c r="AT38" i="9" s="1"/>
  <c r="AU38" i="9" s="1"/>
  <c r="AV38" i="9" s="1"/>
  <c r="AW38" i="9" s="1"/>
  <c r="AX38" i="9" s="1"/>
  <c r="AY38" i="9" s="1"/>
  <c r="AZ38" i="9" s="1"/>
  <c r="BA38" i="9" s="1"/>
  <c r="BB38" i="9" s="1"/>
  <c r="BC38" i="9" s="1"/>
  <c r="BD38" i="9" s="1"/>
  <c r="BE38" i="9" s="1"/>
  <c r="BF38" i="9" s="1"/>
  <c r="BG38" i="9" s="1"/>
  <c r="BH38" i="9" s="1"/>
  <c r="I37" i="9"/>
  <c r="H12" i="9" s="1"/>
  <c r="I36" i="9"/>
  <c r="J36" i="9" s="1"/>
  <c r="K36" i="9" s="1"/>
  <c r="I35" i="9"/>
  <c r="J35" i="9" s="1"/>
  <c r="H39" i="9"/>
  <c r="I39" i="9" s="1"/>
  <c r="J39" i="9" s="1"/>
  <c r="H38" i="9"/>
  <c r="H37" i="9"/>
  <c r="V11" i="9" l="1"/>
  <c r="P12" i="9"/>
  <c r="V12" i="9"/>
  <c r="J33" i="9"/>
  <c r="V10" i="9"/>
  <c r="K39" i="9"/>
  <c r="L39" i="9" s="1"/>
  <c r="M39" i="9" s="1"/>
  <c r="N39" i="9" s="1"/>
  <c r="O39" i="9" s="1"/>
  <c r="P39" i="9" s="1"/>
  <c r="Q39" i="9" s="1"/>
  <c r="R39" i="9" s="1"/>
  <c r="S39" i="9" s="1"/>
  <c r="T39" i="9" s="1"/>
  <c r="U39" i="9" s="1"/>
  <c r="V39" i="9" s="1"/>
  <c r="W39" i="9" s="1"/>
  <c r="X39" i="9" s="1"/>
  <c r="Y39" i="9" s="1"/>
  <c r="Z39" i="9" s="1"/>
  <c r="AA39" i="9" s="1"/>
  <c r="AB39" i="9" s="1"/>
  <c r="AC39" i="9" s="1"/>
  <c r="AD39" i="9" s="1"/>
  <c r="AE39" i="9" s="1"/>
  <c r="AF39" i="9" s="1"/>
  <c r="AG39" i="9" s="1"/>
  <c r="AH39" i="9" s="1"/>
  <c r="AI39" i="9" s="1"/>
  <c r="AJ39" i="9" s="1"/>
  <c r="AK39" i="9" s="1"/>
  <c r="AL39" i="9" s="1"/>
  <c r="AM39" i="9" s="1"/>
  <c r="AN39" i="9" s="1"/>
  <c r="AO39" i="9" s="1"/>
  <c r="AP39" i="9" s="1"/>
  <c r="AQ39" i="9" s="1"/>
  <c r="AR39" i="9" s="1"/>
  <c r="AS39" i="9" s="1"/>
  <c r="AT39" i="9" s="1"/>
  <c r="AU39" i="9" s="1"/>
  <c r="AV39" i="9" s="1"/>
  <c r="AW39" i="9" s="1"/>
  <c r="AX39" i="9" s="1"/>
  <c r="AY39" i="9" s="1"/>
  <c r="AZ39" i="9" s="1"/>
  <c r="BA39" i="9" s="1"/>
  <c r="BB39" i="9" s="1"/>
  <c r="BC39" i="9" s="1"/>
  <c r="BD39" i="9" s="1"/>
  <c r="BE39" i="9" s="1"/>
  <c r="BF39" i="9" s="1"/>
  <c r="BG39" i="9" s="1"/>
  <c r="BH39" i="9" s="1"/>
  <c r="J37" i="9"/>
  <c r="K37" i="9" s="1"/>
  <c r="L37" i="9" s="1"/>
  <c r="M37" i="9" s="1"/>
  <c r="N37" i="9" s="1"/>
  <c r="O37" i="9" s="1"/>
  <c r="P37" i="9" s="1"/>
  <c r="Q37" i="9" s="1"/>
  <c r="R37" i="9" s="1"/>
  <c r="S37" i="9" s="1"/>
  <c r="T37" i="9" s="1"/>
  <c r="U37" i="9" s="1"/>
  <c r="V37" i="9" s="1"/>
  <c r="W37" i="9" s="1"/>
  <c r="X37" i="9" s="1"/>
  <c r="Y37" i="9" s="1"/>
  <c r="Z37" i="9" s="1"/>
  <c r="AA37" i="9" s="1"/>
  <c r="AB37" i="9" s="1"/>
  <c r="AC37" i="9" s="1"/>
  <c r="AD37" i="9" s="1"/>
  <c r="AE37" i="9" s="1"/>
  <c r="AF37" i="9" s="1"/>
  <c r="AG37" i="9" s="1"/>
  <c r="AH37" i="9" s="1"/>
  <c r="AI37" i="9" s="1"/>
  <c r="AJ37" i="9" s="1"/>
  <c r="AK37" i="9" s="1"/>
  <c r="AL37" i="9" s="1"/>
  <c r="AM37" i="9" s="1"/>
  <c r="AN37" i="9" s="1"/>
  <c r="AO37" i="9" s="1"/>
  <c r="AP37" i="9" s="1"/>
  <c r="AQ37" i="9" s="1"/>
  <c r="AR37" i="9" s="1"/>
  <c r="AS37" i="9" s="1"/>
  <c r="AT37" i="9" s="1"/>
  <c r="AU37" i="9" s="1"/>
  <c r="AV37" i="9" s="1"/>
  <c r="AW37" i="9" s="1"/>
  <c r="AX37" i="9" s="1"/>
  <c r="AY37" i="9" s="1"/>
  <c r="AZ37" i="9" s="1"/>
  <c r="BA37" i="9" s="1"/>
  <c r="BB37" i="9" s="1"/>
  <c r="BC37" i="9" s="1"/>
  <c r="BD37" i="9" s="1"/>
  <c r="BE37" i="9" s="1"/>
  <c r="BF37" i="9" s="1"/>
  <c r="BG37" i="9" s="1"/>
  <c r="BH37" i="9" s="1"/>
  <c r="H36" i="9"/>
  <c r="H35" i="9"/>
  <c r="H34" i="9"/>
  <c r="H33" i="9"/>
  <c r="H32" i="9"/>
  <c r="H31" i="9"/>
  <c r="H30" i="9"/>
  <c r="H29" i="9"/>
  <c r="H27" i="9"/>
  <c r="H25" i="9"/>
  <c r="I25" i="9" l="1"/>
  <c r="I34" i="9"/>
  <c r="J34" i="9" l="1"/>
  <c r="V9" i="9"/>
  <c r="J25" i="9"/>
  <c r="H8" i="9"/>
  <c r="I31" i="9"/>
  <c r="I30" i="9"/>
  <c r="I29" i="9"/>
  <c r="I27" i="9"/>
  <c r="H28" i="9"/>
  <c r="I28" i="9" s="1"/>
  <c r="H26" i="9"/>
  <c r="I26" i="9" s="1"/>
  <c r="I32" i="9"/>
  <c r="K35" i="9"/>
  <c r="L35" i="9" s="1"/>
  <c r="M35" i="9" s="1"/>
  <c r="N35" i="9" s="1"/>
  <c r="O35" i="9" s="1"/>
  <c r="P35" i="9" s="1"/>
  <c r="Q35" i="9" s="1"/>
  <c r="R35" i="9" s="1"/>
  <c r="S35" i="9" s="1"/>
  <c r="T35" i="9" s="1"/>
  <c r="U35" i="9" s="1"/>
  <c r="V35" i="9" s="1"/>
  <c r="W35" i="9" s="1"/>
  <c r="X35" i="9" s="1"/>
  <c r="Y35" i="9" s="1"/>
  <c r="Z35" i="9" s="1"/>
  <c r="AA35" i="9" s="1"/>
  <c r="AB35" i="9" s="1"/>
  <c r="AC35" i="9" s="1"/>
  <c r="AD35" i="9" s="1"/>
  <c r="AE35" i="9" s="1"/>
  <c r="AF35" i="9" s="1"/>
  <c r="AG35" i="9" s="1"/>
  <c r="AH35" i="9" s="1"/>
  <c r="AI35" i="9" s="1"/>
  <c r="AJ35" i="9" s="1"/>
  <c r="AK35" i="9" s="1"/>
  <c r="AL35" i="9" s="1"/>
  <c r="AM35" i="9" s="1"/>
  <c r="AN35" i="9" s="1"/>
  <c r="AO35" i="9" s="1"/>
  <c r="AP35" i="9" s="1"/>
  <c r="AQ35" i="9" s="1"/>
  <c r="AR35" i="9" s="1"/>
  <c r="AS35" i="9" s="1"/>
  <c r="AT35" i="9" s="1"/>
  <c r="AU35" i="9" s="1"/>
  <c r="AV35" i="9" s="1"/>
  <c r="AW35" i="9" s="1"/>
  <c r="AX35" i="9" s="1"/>
  <c r="AY35" i="9" s="1"/>
  <c r="AZ35" i="9" s="1"/>
  <c r="BA35" i="9" s="1"/>
  <c r="BB35" i="9" s="1"/>
  <c r="BC35" i="9" s="1"/>
  <c r="BD35" i="9" s="1"/>
  <c r="BE35" i="9" s="1"/>
  <c r="BF35" i="9" s="1"/>
  <c r="BG35" i="9" s="1"/>
  <c r="BH35" i="9" s="1"/>
  <c r="H10" i="9" l="1"/>
  <c r="J27" i="9"/>
  <c r="J32" i="9"/>
  <c r="P11" i="9"/>
  <c r="P8" i="9"/>
  <c r="J29" i="9"/>
  <c r="K29" i="9" s="1"/>
  <c r="L29" i="9" s="1"/>
  <c r="M29" i="9" s="1"/>
  <c r="N29" i="9" s="1"/>
  <c r="O29" i="9" s="1"/>
  <c r="P29" i="9" s="1"/>
  <c r="Q29" i="9" s="1"/>
  <c r="R29" i="9" s="1"/>
  <c r="S29" i="9" s="1"/>
  <c r="T29" i="9" s="1"/>
  <c r="U29" i="9" s="1"/>
  <c r="V29" i="9" s="1"/>
  <c r="W29" i="9" s="1"/>
  <c r="X29" i="9" s="1"/>
  <c r="Y29" i="9" s="1"/>
  <c r="Z29" i="9" s="1"/>
  <c r="AA29" i="9" s="1"/>
  <c r="AB29" i="9" s="1"/>
  <c r="AC29" i="9" s="1"/>
  <c r="AD29" i="9" s="1"/>
  <c r="AE29" i="9" s="1"/>
  <c r="AF29" i="9" s="1"/>
  <c r="AG29" i="9" s="1"/>
  <c r="AH29" i="9" s="1"/>
  <c r="AI29" i="9" s="1"/>
  <c r="AJ29" i="9" s="1"/>
  <c r="AK29" i="9" s="1"/>
  <c r="AL29" i="9" s="1"/>
  <c r="AM29" i="9" s="1"/>
  <c r="AN29" i="9" s="1"/>
  <c r="AO29" i="9" s="1"/>
  <c r="AP29" i="9" s="1"/>
  <c r="AQ29" i="9" s="1"/>
  <c r="AR29" i="9" s="1"/>
  <c r="AS29" i="9" s="1"/>
  <c r="AT29" i="9" s="1"/>
  <c r="AU29" i="9" s="1"/>
  <c r="AV29" i="9" s="1"/>
  <c r="AW29" i="9" s="1"/>
  <c r="AX29" i="9" s="1"/>
  <c r="AY29" i="9" s="1"/>
  <c r="AZ29" i="9" s="1"/>
  <c r="BA29" i="9" s="1"/>
  <c r="BB29" i="9" s="1"/>
  <c r="BC29" i="9" s="1"/>
  <c r="BD29" i="9" s="1"/>
  <c r="BE29" i="9" s="1"/>
  <c r="BF29" i="9" s="1"/>
  <c r="BG29" i="9" s="1"/>
  <c r="BH29" i="9" s="1"/>
  <c r="H9" i="9"/>
  <c r="J26" i="9"/>
  <c r="K26" i="9" s="1"/>
  <c r="L26" i="9" s="1"/>
  <c r="M26" i="9" s="1"/>
  <c r="N26" i="9" s="1"/>
  <c r="O26" i="9" s="1"/>
  <c r="P26" i="9" s="1"/>
  <c r="Q26" i="9" s="1"/>
  <c r="R26" i="9" s="1"/>
  <c r="S26" i="9" s="1"/>
  <c r="T26" i="9" s="1"/>
  <c r="U26" i="9" s="1"/>
  <c r="V26" i="9" s="1"/>
  <c r="W26" i="9" s="1"/>
  <c r="X26" i="9" s="1"/>
  <c r="Y26" i="9" s="1"/>
  <c r="Z26" i="9" s="1"/>
  <c r="AA26" i="9" s="1"/>
  <c r="AB26" i="9" s="1"/>
  <c r="AC26" i="9" s="1"/>
  <c r="AD26" i="9" s="1"/>
  <c r="AE26" i="9" s="1"/>
  <c r="AF26" i="9" s="1"/>
  <c r="AG26" i="9" s="1"/>
  <c r="AH26" i="9" s="1"/>
  <c r="AI26" i="9" s="1"/>
  <c r="AJ26" i="9" s="1"/>
  <c r="AK26" i="9" s="1"/>
  <c r="AL26" i="9" s="1"/>
  <c r="AM26" i="9" s="1"/>
  <c r="AN26" i="9" s="1"/>
  <c r="AO26" i="9" s="1"/>
  <c r="AP26" i="9" s="1"/>
  <c r="AQ26" i="9" s="1"/>
  <c r="AR26" i="9" s="1"/>
  <c r="AS26" i="9" s="1"/>
  <c r="AT26" i="9" s="1"/>
  <c r="AU26" i="9" s="1"/>
  <c r="AV26" i="9" s="1"/>
  <c r="AW26" i="9" s="1"/>
  <c r="AX26" i="9" s="1"/>
  <c r="AY26" i="9" s="1"/>
  <c r="AZ26" i="9" s="1"/>
  <c r="BA26" i="9" s="1"/>
  <c r="BB26" i="9" s="1"/>
  <c r="BC26" i="9" s="1"/>
  <c r="BD26" i="9" s="1"/>
  <c r="BE26" i="9" s="1"/>
  <c r="BF26" i="9" s="1"/>
  <c r="BG26" i="9" s="1"/>
  <c r="BH26" i="9" s="1"/>
  <c r="P9" i="9"/>
  <c r="J30" i="9"/>
  <c r="K30" i="9" s="1"/>
  <c r="L30" i="9" s="1"/>
  <c r="M30" i="9" s="1"/>
  <c r="N30" i="9" s="1"/>
  <c r="O30" i="9" s="1"/>
  <c r="P30" i="9" s="1"/>
  <c r="Q30" i="9" s="1"/>
  <c r="R30" i="9" s="1"/>
  <c r="S30" i="9" s="1"/>
  <c r="T30" i="9" s="1"/>
  <c r="U30" i="9" s="1"/>
  <c r="V30" i="9" s="1"/>
  <c r="W30" i="9" s="1"/>
  <c r="X30" i="9" s="1"/>
  <c r="Y30" i="9" s="1"/>
  <c r="Z30" i="9" s="1"/>
  <c r="AA30" i="9" s="1"/>
  <c r="AB30" i="9" s="1"/>
  <c r="AC30" i="9" s="1"/>
  <c r="AD30" i="9" s="1"/>
  <c r="AE30" i="9" s="1"/>
  <c r="AF30" i="9" s="1"/>
  <c r="AG30" i="9" s="1"/>
  <c r="AH30" i="9" s="1"/>
  <c r="AI30" i="9" s="1"/>
  <c r="AJ30" i="9" s="1"/>
  <c r="AK30" i="9" s="1"/>
  <c r="AL30" i="9" s="1"/>
  <c r="AM30" i="9" s="1"/>
  <c r="AN30" i="9" s="1"/>
  <c r="AO30" i="9" s="1"/>
  <c r="AP30" i="9" s="1"/>
  <c r="AQ30" i="9" s="1"/>
  <c r="AR30" i="9" s="1"/>
  <c r="AS30" i="9" s="1"/>
  <c r="AT30" i="9" s="1"/>
  <c r="AU30" i="9" s="1"/>
  <c r="AV30" i="9" s="1"/>
  <c r="AW30" i="9" s="1"/>
  <c r="AX30" i="9" s="1"/>
  <c r="AY30" i="9" s="1"/>
  <c r="AZ30" i="9" s="1"/>
  <c r="BA30" i="9" s="1"/>
  <c r="BB30" i="9" s="1"/>
  <c r="BC30" i="9" s="1"/>
  <c r="BD30" i="9" s="1"/>
  <c r="BE30" i="9" s="1"/>
  <c r="BF30" i="9" s="1"/>
  <c r="BG30" i="9" s="1"/>
  <c r="BH30" i="9" s="1"/>
  <c r="H11" i="9"/>
  <c r="J28" i="9"/>
  <c r="J31" i="9"/>
  <c r="K31" i="9" s="1"/>
  <c r="L31" i="9" s="1"/>
  <c r="M31" i="9" s="1"/>
  <c r="N31" i="9" s="1"/>
  <c r="O31" i="9" s="1"/>
  <c r="P31" i="9" s="1"/>
  <c r="Q31" i="9" s="1"/>
  <c r="R31" i="9" s="1"/>
  <c r="S31" i="9" s="1"/>
  <c r="T31" i="9" s="1"/>
  <c r="U31" i="9" s="1"/>
  <c r="V31" i="9" s="1"/>
  <c r="W31" i="9" s="1"/>
  <c r="X31" i="9" s="1"/>
  <c r="Y31" i="9" s="1"/>
  <c r="Z31" i="9" s="1"/>
  <c r="AA31" i="9" s="1"/>
  <c r="AB31" i="9" s="1"/>
  <c r="AC31" i="9" s="1"/>
  <c r="AD31" i="9" s="1"/>
  <c r="AE31" i="9" s="1"/>
  <c r="AF31" i="9" s="1"/>
  <c r="AG31" i="9" s="1"/>
  <c r="AH31" i="9" s="1"/>
  <c r="AI31" i="9" s="1"/>
  <c r="AJ31" i="9" s="1"/>
  <c r="AK31" i="9" s="1"/>
  <c r="AL31" i="9" s="1"/>
  <c r="AM31" i="9" s="1"/>
  <c r="AN31" i="9" s="1"/>
  <c r="AO31" i="9" s="1"/>
  <c r="AP31" i="9" s="1"/>
  <c r="AQ31" i="9" s="1"/>
  <c r="AR31" i="9" s="1"/>
  <c r="AS31" i="9" s="1"/>
  <c r="AT31" i="9" s="1"/>
  <c r="AU31" i="9" s="1"/>
  <c r="AV31" i="9" s="1"/>
  <c r="AW31" i="9" s="1"/>
  <c r="AX31" i="9" s="1"/>
  <c r="AY31" i="9" s="1"/>
  <c r="AZ31" i="9" s="1"/>
  <c r="BA31" i="9" s="1"/>
  <c r="BB31" i="9" s="1"/>
  <c r="BC31" i="9" s="1"/>
  <c r="BD31" i="9" s="1"/>
  <c r="BE31" i="9" s="1"/>
  <c r="BF31" i="9" s="1"/>
  <c r="BG31" i="9" s="1"/>
  <c r="BH31" i="9" s="1"/>
  <c r="P10" i="9"/>
  <c r="K32" i="9"/>
  <c r="L32" i="9" s="1"/>
  <c r="M32" i="9" s="1"/>
  <c r="N32" i="9" s="1"/>
  <c r="O32" i="9" s="1"/>
  <c r="P32" i="9" s="1"/>
  <c r="Q32" i="9" s="1"/>
  <c r="R32" i="9" s="1"/>
  <c r="S32" i="9" s="1"/>
  <c r="T32" i="9" s="1"/>
  <c r="U32" i="9" s="1"/>
  <c r="V32" i="9" s="1"/>
  <c r="W32" i="9" s="1"/>
  <c r="X32" i="9" s="1"/>
  <c r="Y32" i="9" s="1"/>
  <c r="Z32" i="9" s="1"/>
  <c r="AA32" i="9" s="1"/>
  <c r="AB32" i="9" s="1"/>
  <c r="AC32" i="9" s="1"/>
  <c r="AD32" i="9" s="1"/>
  <c r="AE32" i="9" s="1"/>
  <c r="AF32" i="9" s="1"/>
  <c r="AG32" i="9" s="1"/>
  <c r="AH32" i="9" s="1"/>
  <c r="AI32" i="9" s="1"/>
  <c r="AJ32" i="9" s="1"/>
  <c r="AK32" i="9" s="1"/>
  <c r="AL32" i="9" s="1"/>
  <c r="AM32" i="9" s="1"/>
  <c r="AN32" i="9" s="1"/>
  <c r="AO32" i="9" s="1"/>
  <c r="AP32" i="9" s="1"/>
  <c r="AQ32" i="9" s="1"/>
  <c r="AR32" i="9" s="1"/>
  <c r="AS32" i="9" s="1"/>
  <c r="AT32" i="9" s="1"/>
  <c r="AU32" i="9" s="1"/>
  <c r="AV32" i="9" s="1"/>
  <c r="AW32" i="9" s="1"/>
  <c r="AX32" i="9" s="1"/>
  <c r="AY32" i="9" s="1"/>
  <c r="AZ32" i="9" s="1"/>
  <c r="BA32" i="9" s="1"/>
  <c r="BB32" i="9" s="1"/>
  <c r="BC32" i="9" s="1"/>
  <c r="BD32" i="9" s="1"/>
  <c r="BE32" i="9" s="1"/>
  <c r="BF32" i="9" s="1"/>
  <c r="BG32" i="9" s="1"/>
  <c r="BH32" i="9" s="1"/>
  <c r="K34" i="9"/>
  <c r="L34" i="9" s="1"/>
  <c r="M34" i="9" s="1"/>
  <c r="N34" i="9" s="1"/>
  <c r="O34" i="9" s="1"/>
  <c r="P34" i="9" s="1"/>
  <c r="Q34" i="9" s="1"/>
  <c r="R34" i="9" s="1"/>
  <c r="S34" i="9" s="1"/>
  <c r="T34" i="9" s="1"/>
  <c r="U34" i="9" s="1"/>
  <c r="V34" i="9" s="1"/>
  <c r="W34" i="9" s="1"/>
  <c r="X34" i="9" s="1"/>
  <c r="Y34" i="9" s="1"/>
  <c r="Z34" i="9" s="1"/>
  <c r="AA34" i="9" s="1"/>
  <c r="AB34" i="9" s="1"/>
  <c r="AC34" i="9" s="1"/>
  <c r="AD34" i="9" s="1"/>
  <c r="AE34" i="9" s="1"/>
  <c r="AF34" i="9" s="1"/>
  <c r="AG34" i="9" s="1"/>
  <c r="AH34" i="9" s="1"/>
  <c r="AI34" i="9" s="1"/>
  <c r="AJ34" i="9" s="1"/>
  <c r="AK34" i="9" s="1"/>
  <c r="AL34" i="9" s="1"/>
  <c r="AM34" i="9" s="1"/>
  <c r="AN34" i="9" s="1"/>
  <c r="AO34" i="9" s="1"/>
  <c r="AP34" i="9" s="1"/>
  <c r="AQ34" i="9" s="1"/>
  <c r="AR34" i="9" s="1"/>
  <c r="AS34" i="9" s="1"/>
  <c r="AT34" i="9" s="1"/>
  <c r="AU34" i="9" s="1"/>
  <c r="AV34" i="9" s="1"/>
  <c r="AW34" i="9" s="1"/>
  <c r="AX34" i="9" s="1"/>
  <c r="AY34" i="9" s="1"/>
  <c r="AZ34" i="9" s="1"/>
  <c r="BA34" i="9" s="1"/>
  <c r="BB34" i="9" s="1"/>
  <c r="BC34" i="9" s="1"/>
  <c r="BD34" i="9" s="1"/>
  <c r="BE34" i="9" s="1"/>
  <c r="BF34" i="9" s="1"/>
  <c r="BG34" i="9" s="1"/>
  <c r="BH34" i="9" s="1"/>
  <c r="L36" i="9"/>
  <c r="M36" i="9" s="1"/>
  <c r="N36" i="9" s="1"/>
  <c r="O36" i="9" s="1"/>
  <c r="P36" i="9" s="1"/>
  <c r="Q36" i="9" s="1"/>
  <c r="R36" i="9" s="1"/>
  <c r="S36" i="9" s="1"/>
  <c r="T36" i="9" s="1"/>
  <c r="U36" i="9" s="1"/>
  <c r="V36" i="9" s="1"/>
  <c r="W36" i="9" s="1"/>
  <c r="X36" i="9" s="1"/>
  <c r="Y36" i="9" s="1"/>
  <c r="Z36" i="9" s="1"/>
  <c r="AA36" i="9" s="1"/>
  <c r="AB36" i="9" s="1"/>
  <c r="AC36" i="9" s="1"/>
  <c r="AD36" i="9" s="1"/>
  <c r="AE36" i="9" s="1"/>
  <c r="AF36" i="9" s="1"/>
  <c r="AG36" i="9" s="1"/>
  <c r="AH36" i="9" s="1"/>
  <c r="AI36" i="9" s="1"/>
  <c r="AJ36" i="9" s="1"/>
  <c r="AK36" i="9" s="1"/>
  <c r="AL36" i="9" s="1"/>
  <c r="AM36" i="9" s="1"/>
  <c r="AN36" i="9" s="1"/>
  <c r="AO36" i="9" s="1"/>
  <c r="AP36" i="9" s="1"/>
  <c r="AQ36" i="9" s="1"/>
  <c r="AR36" i="9" s="1"/>
  <c r="AS36" i="9" s="1"/>
  <c r="AT36" i="9" s="1"/>
  <c r="AU36" i="9" s="1"/>
  <c r="AV36" i="9" s="1"/>
  <c r="AW36" i="9" s="1"/>
  <c r="AX36" i="9" s="1"/>
  <c r="AY36" i="9" s="1"/>
  <c r="AZ36" i="9" s="1"/>
  <c r="BA36" i="9" s="1"/>
  <c r="BB36" i="9" s="1"/>
  <c r="BC36" i="9" s="1"/>
  <c r="BD36" i="9" s="1"/>
  <c r="BE36" i="9" s="1"/>
  <c r="BF36" i="9" s="1"/>
  <c r="BG36" i="9" s="1"/>
  <c r="BH36" i="9" s="1"/>
  <c r="K33" i="9"/>
  <c r="L33" i="9" s="1"/>
  <c r="M33" i="9" s="1"/>
  <c r="N33" i="9" s="1"/>
  <c r="O33" i="9" s="1"/>
  <c r="P33" i="9" s="1"/>
  <c r="Q33" i="9" s="1"/>
  <c r="R33" i="9" s="1"/>
  <c r="S33" i="9" s="1"/>
  <c r="T33" i="9" s="1"/>
  <c r="U33" i="9" s="1"/>
  <c r="V33" i="9" s="1"/>
  <c r="W33" i="9" s="1"/>
  <c r="X33" i="9" s="1"/>
  <c r="Y33" i="9" s="1"/>
  <c r="Z33" i="9" s="1"/>
  <c r="AA33" i="9" s="1"/>
  <c r="AB33" i="9" s="1"/>
  <c r="AC33" i="9" s="1"/>
  <c r="AD33" i="9" s="1"/>
  <c r="AE33" i="9" s="1"/>
  <c r="AF33" i="9" s="1"/>
  <c r="AG33" i="9" s="1"/>
  <c r="AH33" i="9" s="1"/>
  <c r="AI33" i="9" s="1"/>
  <c r="AJ33" i="9" s="1"/>
  <c r="AK33" i="9" s="1"/>
  <c r="AL33" i="9" s="1"/>
  <c r="AM33" i="9" s="1"/>
  <c r="AN33" i="9" s="1"/>
  <c r="AO33" i="9" s="1"/>
  <c r="AP33" i="9" s="1"/>
  <c r="AQ33" i="9" s="1"/>
  <c r="AR33" i="9" s="1"/>
  <c r="AS33" i="9" s="1"/>
  <c r="AT33" i="9" s="1"/>
  <c r="AU33" i="9" s="1"/>
  <c r="AV33" i="9" s="1"/>
  <c r="AW33" i="9" s="1"/>
  <c r="AX33" i="9" s="1"/>
  <c r="AY33" i="9" s="1"/>
  <c r="AZ33" i="9" s="1"/>
  <c r="BA33" i="9" s="1"/>
  <c r="BB33" i="9" s="1"/>
  <c r="BC33" i="9" s="1"/>
  <c r="BD33" i="9" s="1"/>
  <c r="BE33" i="9" s="1"/>
  <c r="BF33" i="9" s="1"/>
  <c r="BG33" i="9" s="1"/>
  <c r="BH33" i="9" s="1"/>
  <c r="K28" i="9" l="1"/>
  <c r="L28" i="9" s="1"/>
  <c r="M28" i="9" s="1"/>
  <c r="N28" i="9" s="1"/>
  <c r="O28" i="9" s="1"/>
  <c r="P28" i="9" s="1"/>
  <c r="Q28" i="9" s="1"/>
  <c r="R28" i="9" s="1"/>
  <c r="S28" i="9" s="1"/>
  <c r="T28" i="9" s="1"/>
  <c r="U28" i="9" s="1"/>
  <c r="V28" i="9" s="1"/>
  <c r="W28" i="9" s="1"/>
  <c r="X28" i="9" s="1"/>
  <c r="Y28" i="9" s="1"/>
  <c r="Z28" i="9" s="1"/>
  <c r="AA28" i="9" s="1"/>
  <c r="AB28" i="9" s="1"/>
  <c r="AC28" i="9" s="1"/>
  <c r="AD28" i="9" s="1"/>
  <c r="AE28" i="9" s="1"/>
  <c r="AF28" i="9" s="1"/>
  <c r="AG28" i="9" s="1"/>
  <c r="AH28" i="9" s="1"/>
  <c r="AI28" i="9" s="1"/>
  <c r="AJ28" i="9" s="1"/>
  <c r="AK28" i="9" s="1"/>
  <c r="AL28" i="9" s="1"/>
  <c r="AM28" i="9" s="1"/>
  <c r="AN28" i="9" s="1"/>
  <c r="AO28" i="9" s="1"/>
  <c r="AP28" i="9" s="1"/>
  <c r="AQ28" i="9" s="1"/>
  <c r="AR28" i="9" s="1"/>
  <c r="AS28" i="9" s="1"/>
  <c r="AT28" i="9" s="1"/>
  <c r="AU28" i="9" s="1"/>
  <c r="AV28" i="9" s="1"/>
  <c r="AW28" i="9" s="1"/>
  <c r="AX28" i="9" s="1"/>
  <c r="AY28" i="9" s="1"/>
  <c r="AZ28" i="9" s="1"/>
  <c r="BA28" i="9" s="1"/>
  <c r="BB28" i="9" s="1"/>
  <c r="BC28" i="9" s="1"/>
  <c r="BD28" i="9" s="1"/>
  <c r="BE28" i="9" s="1"/>
  <c r="BF28" i="9" s="1"/>
  <c r="BG28" i="9" s="1"/>
  <c r="BH28" i="9" s="1"/>
  <c r="B7" i="7"/>
  <c r="K27" i="9" l="1"/>
  <c r="L27" i="9" s="1"/>
  <c r="M27" i="9" s="1"/>
  <c r="N27" i="9" s="1"/>
  <c r="O27" i="9" s="1"/>
  <c r="P27" i="9" s="1"/>
  <c r="Q27" i="9" s="1"/>
  <c r="R27" i="9" s="1"/>
  <c r="S27" i="9" s="1"/>
  <c r="T27" i="9" s="1"/>
  <c r="U27" i="9" s="1"/>
  <c r="V27" i="9" s="1"/>
  <c r="W27" i="9" s="1"/>
  <c r="X27" i="9" s="1"/>
  <c r="Y27" i="9" s="1"/>
  <c r="Z27" i="9" s="1"/>
  <c r="AA27" i="9" s="1"/>
  <c r="AB27" i="9" s="1"/>
  <c r="AC27" i="9" s="1"/>
  <c r="AD27" i="9" s="1"/>
  <c r="AE27" i="9" s="1"/>
  <c r="AF27" i="9" s="1"/>
  <c r="AG27" i="9" s="1"/>
  <c r="AH27" i="9" s="1"/>
  <c r="AI27" i="9" s="1"/>
  <c r="AJ27" i="9" s="1"/>
  <c r="AK27" i="9" s="1"/>
  <c r="AL27" i="9" s="1"/>
  <c r="AM27" i="9" s="1"/>
  <c r="AN27" i="9" s="1"/>
  <c r="AO27" i="9" s="1"/>
  <c r="AP27" i="9" s="1"/>
  <c r="AQ27" i="9" s="1"/>
  <c r="AR27" i="9" s="1"/>
  <c r="AS27" i="9" s="1"/>
  <c r="AT27" i="9" s="1"/>
  <c r="AU27" i="9" s="1"/>
  <c r="AV27" i="9" s="1"/>
  <c r="AW27" i="9" s="1"/>
  <c r="AX27" i="9" s="1"/>
  <c r="AY27" i="9" s="1"/>
  <c r="AZ27" i="9" s="1"/>
  <c r="BA27" i="9" s="1"/>
  <c r="BB27" i="9" s="1"/>
  <c r="BC27" i="9" s="1"/>
  <c r="BD27" i="9" s="1"/>
  <c r="BE27" i="9" s="1"/>
  <c r="BF27" i="9" s="1"/>
  <c r="BG27" i="9" s="1"/>
  <c r="BH27" i="9" s="1"/>
  <c r="X10" i="7"/>
  <c r="W10" i="7"/>
  <c r="V10" i="7"/>
  <c r="U10" i="7"/>
  <c r="T10" i="7"/>
  <c r="S10" i="7"/>
  <c r="R10" i="7"/>
  <c r="P10" i="7"/>
  <c r="O10" i="7"/>
  <c r="N10" i="7"/>
  <c r="M10" i="7"/>
  <c r="L10" i="7"/>
  <c r="K10" i="7"/>
  <c r="J10" i="7"/>
  <c r="H19" i="7" l="1"/>
  <c r="G19" i="7"/>
  <c r="F19" i="7"/>
  <c r="E19" i="7"/>
  <c r="D19" i="7"/>
  <c r="C19" i="7"/>
  <c r="B19" i="7"/>
  <c r="H28" i="7"/>
  <c r="G28" i="7"/>
  <c r="F28" i="7"/>
  <c r="E28" i="7"/>
  <c r="D28" i="7"/>
  <c r="C28" i="7"/>
  <c r="B28" i="7"/>
  <c r="H37" i="7"/>
  <c r="G37" i="7"/>
  <c r="F37" i="7"/>
  <c r="E37" i="7"/>
  <c r="D37" i="7"/>
  <c r="C37" i="7"/>
  <c r="B37" i="7"/>
  <c r="P37" i="7"/>
  <c r="O37" i="7"/>
  <c r="N37" i="7"/>
  <c r="M37" i="7"/>
  <c r="L37" i="7"/>
  <c r="K37" i="7"/>
  <c r="J37" i="7"/>
  <c r="X37" i="7"/>
  <c r="W37" i="7"/>
  <c r="V37" i="7"/>
  <c r="U37" i="7"/>
  <c r="T37" i="7"/>
  <c r="S37" i="7"/>
  <c r="R37" i="7"/>
  <c r="P28" i="7"/>
  <c r="O28" i="7"/>
  <c r="N28" i="7"/>
  <c r="M28" i="7"/>
  <c r="L28" i="7"/>
  <c r="K28" i="7"/>
  <c r="J28" i="7"/>
  <c r="X28" i="7"/>
  <c r="W28" i="7"/>
  <c r="V28" i="7"/>
  <c r="U28" i="7"/>
  <c r="T28" i="7"/>
  <c r="S28" i="7"/>
  <c r="R28" i="7"/>
  <c r="P19" i="7"/>
  <c r="O19" i="7"/>
  <c r="N19" i="7"/>
  <c r="M19" i="7"/>
  <c r="L19" i="7"/>
  <c r="K19" i="7"/>
  <c r="J19" i="7"/>
  <c r="X19" i="7"/>
  <c r="W19" i="7"/>
  <c r="V19" i="7"/>
  <c r="U19" i="7"/>
  <c r="T19" i="7"/>
  <c r="S19" i="7"/>
  <c r="R19" i="7"/>
  <c r="G10" i="7"/>
  <c r="D10" i="7"/>
  <c r="H10" i="7"/>
  <c r="F10" i="7"/>
  <c r="E10" i="7"/>
  <c r="C10" i="7"/>
  <c r="B10" i="7"/>
  <c r="B9" i="7" l="1"/>
  <c r="B11" i="7" s="1"/>
  <c r="J9" i="7" l="1"/>
  <c r="J11" i="7" s="1"/>
  <c r="K11" i="7" s="1"/>
  <c r="C11" i="7"/>
  <c r="D11" i="7" s="1"/>
  <c r="E11" i="7" s="1"/>
  <c r="F11" i="7" s="1"/>
  <c r="G11" i="7" s="1"/>
  <c r="H11" i="7" s="1"/>
  <c r="B12" i="7" s="1"/>
  <c r="C12" i="7" s="1"/>
  <c r="D12" i="7" s="1"/>
  <c r="E12" i="7" s="1"/>
  <c r="F12" i="7" s="1"/>
  <c r="G12" i="7" s="1"/>
  <c r="H12" i="7" s="1"/>
  <c r="B13" i="7" s="1"/>
  <c r="C13" i="7" s="1"/>
  <c r="D13" i="7" s="1"/>
  <c r="E13" i="7" s="1"/>
  <c r="F13" i="7" s="1"/>
  <c r="G13" i="7" s="1"/>
  <c r="H13" i="7" s="1"/>
  <c r="B14" i="7" s="1"/>
  <c r="C14" i="7" s="1"/>
  <c r="D14" i="7" s="1"/>
  <c r="E14" i="7" s="1"/>
  <c r="F14" i="7" s="1"/>
  <c r="G14" i="7" s="1"/>
  <c r="H14" i="7" s="1"/>
  <c r="B15" i="7" s="1"/>
  <c r="C15" i="7" s="1"/>
  <c r="D15" i="7" s="1"/>
  <c r="E15" i="7" s="1"/>
  <c r="F15" i="7" s="1"/>
  <c r="G15" i="7" s="1"/>
  <c r="H15" i="7" s="1"/>
  <c r="B16" i="7" s="1"/>
  <c r="C16" i="7" s="1"/>
  <c r="D16" i="7" s="1"/>
  <c r="E16" i="7" s="1"/>
  <c r="F16" i="7" s="1"/>
  <c r="G16" i="7" s="1"/>
  <c r="H16" i="7" s="1"/>
  <c r="B6" i="7"/>
  <c r="R9" i="7" l="1"/>
  <c r="L11" i="7"/>
  <c r="M11" i="7" s="1"/>
  <c r="N11" i="7" s="1"/>
  <c r="O11" i="7" s="1"/>
  <c r="P11" i="7" s="1"/>
  <c r="R11" i="7" l="1"/>
  <c r="S11" i="7" s="1"/>
  <c r="T11" i="7" s="1"/>
  <c r="U11" i="7" s="1"/>
  <c r="V11" i="7" s="1"/>
  <c r="W11" i="7" s="1"/>
  <c r="X11" i="7" s="1"/>
  <c r="R12" i="7" s="1"/>
  <c r="S12" i="7" s="1"/>
  <c r="T12" i="7" s="1"/>
  <c r="U12" i="7" s="1"/>
  <c r="V12" i="7" s="1"/>
  <c r="W12" i="7" s="1"/>
  <c r="X12" i="7" s="1"/>
  <c r="R13" i="7" s="1"/>
  <c r="S13" i="7" s="1"/>
  <c r="T13" i="7" s="1"/>
  <c r="U13" i="7" s="1"/>
  <c r="V13" i="7" s="1"/>
  <c r="W13" i="7" s="1"/>
  <c r="X13" i="7" s="1"/>
  <c r="R14" i="7" s="1"/>
  <c r="S14" i="7" s="1"/>
  <c r="T14" i="7" s="1"/>
  <c r="U14" i="7" s="1"/>
  <c r="V14" i="7" s="1"/>
  <c r="W14" i="7" s="1"/>
  <c r="X14" i="7" s="1"/>
  <c r="R15" i="7" s="1"/>
  <c r="S15" i="7" s="1"/>
  <c r="T15" i="7" s="1"/>
  <c r="U15" i="7" s="1"/>
  <c r="V15" i="7" s="1"/>
  <c r="W15" i="7" s="1"/>
  <c r="X15" i="7" s="1"/>
  <c r="R16" i="7" s="1"/>
  <c r="S16" i="7" s="1"/>
  <c r="T16" i="7" s="1"/>
  <c r="U16" i="7" s="1"/>
  <c r="V16" i="7" s="1"/>
  <c r="W16" i="7" s="1"/>
  <c r="X16" i="7" s="1"/>
  <c r="B18" i="7"/>
  <c r="B20" i="7" s="1"/>
  <c r="C20" i="7" s="1"/>
  <c r="D20" i="7" s="1"/>
  <c r="E20" i="7" s="1"/>
  <c r="F20" i="7" s="1"/>
  <c r="G20" i="7" s="1"/>
  <c r="H20" i="7" s="1"/>
  <c r="B21" i="7" s="1"/>
  <c r="C21" i="7" s="1"/>
  <c r="D21" i="7" s="1"/>
  <c r="E21" i="7" s="1"/>
  <c r="F21" i="7" s="1"/>
  <c r="G21" i="7" s="1"/>
  <c r="H21" i="7" s="1"/>
  <c r="B22" i="7" s="1"/>
  <c r="C22" i="7" s="1"/>
  <c r="D22" i="7" s="1"/>
  <c r="E22" i="7" s="1"/>
  <c r="F22" i="7" s="1"/>
  <c r="G22" i="7" s="1"/>
  <c r="H22" i="7" s="1"/>
  <c r="B23" i="7" s="1"/>
  <c r="C23" i="7" s="1"/>
  <c r="D23" i="7" s="1"/>
  <c r="E23" i="7" s="1"/>
  <c r="F23" i="7" s="1"/>
  <c r="G23" i="7" s="1"/>
  <c r="H23" i="7" s="1"/>
  <c r="B24" i="7" s="1"/>
  <c r="C24" i="7" s="1"/>
  <c r="D24" i="7" s="1"/>
  <c r="E24" i="7" s="1"/>
  <c r="F24" i="7" s="1"/>
  <c r="G24" i="7" s="1"/>
  <c r="H24" i="7" s="1"/>
  <c r="B25" i="7" s="1"/>
  <c r="C25" i="7" s="1"/>
  <c r="D25" i="7" s="1"/>
  <c r="E25" i="7" s="1"/>
  <c r="F25" i="7" s="1"/>
  <c r="G25" i="7" s="1"/>
  <c r="H25" i="7" s="1"/>
  <c r="J12" i="7"/>
  <c r="K12" i="7" s="1"/>
  <c r="L12" i="7" s="1"/>
  <c r="M12" i="7" s="1"/>
  <c r="N12" i="7" s="1"/>
  <c r="O12" i="7" s="1"/>
  <c r="P12" i="7" s="1"/>
  <c r="J13" i="7" s="1"/>
  <c r="K13" i="7" s="1"/>
  <c r="L13" i="7" s="1"/>
  <c r="M13" i="7" s="1"/>
  <c r="N13" i="7" s="1"/>
  <c r="O13" i="7" s="1"/>
  <c r="P13" i="7" s="1"/>
  <c r="J14" i="7" s="1"/>
  <c r="K14" i="7" s="1"/>
  <c r="L14" i="7" s="1"/>
  <c r="M14" i="7" s="1"/>
  <c r="N14" i="7" s="1"/>
  <c r="O14" i="7" s="1"/>
  <c r="P14" i="7" s="1"/>
  <c r="J15" i="7" s="1"/>
  <c r="K15" i="7" s="1"/>
  <c r="L15" i="7" s="1"/>
  <c r="M15" i="7" s="1"/>
  <c r="N15" i="7" s="1"/>
  <c r="O15" i="7" s="1"/>
  <c r="P15" i="7" s="1"/>
  <c r="J16" i="7" s="1"/>
  <c r="K16" i="7" s="1"/>
  <c r="L16" i="7" s="1"/>
  <c r="M16" i="7" s="1"/>
  <c r="N16" i="7" s="1"/>
  <c r="O16" i="7" s="1"/>
  <c r="P16" i="7" s="1"/>
  <c r="J18" i="7" l="1"/>
  <c r="R18" i="7" s="1"/>
  <c r="J20" i="7" l="1"/>
  <c r="K20" i="7" s="1"/>
  <c r="L20" i="7" s="1"/>
  <c r="M20" i="7" s="1"/>
  <c r="N20" i="7" s="1"/>
  <c r="O20" i="7" s="1"/>
  <c r="P20" i="7" s="1"/>
  <c r="J21" i="7" s="1"/>
  <c r="K21" i="7" s="1"/>
  <c r="L21" i="7" s="1"/>
  <c r="M21" i="7" s="1"/>
  <c r="N21" i="7" s="1"/>
  <c r="O21" i="7" s="1"/>
  <c r="P21" i="7" s="1"/>
  <c r="J22" i="7" s="1"/>
  <c r="K22" i="7" s="1"/>
  <c r="L22" i="7" s="1"/>
  <c r="M22" i="7" s="1"/>
  <c r="N22" i="7" s="1"/>
  <c r="O22" i="7" s="1"/>
  <c r="P22" i="7" s="1"/>
  <c r="J23" i="7" s="1"/>
  <c r="K23" i="7" s="1"/>
  <c r="L23" i="7" s="1"/>
  <c r="M23" i="7" s="1"/>
  <c r="N23" i="7" s="1"/>
  <c r="O23" i="7" s="1"/>
  <c r="P23" i="7" s="1"/>
  <c r="J24" i="7" s="1"/>
  <c r="K24" i="7" s="1"/>
  <c r="L24" i="7" s="1"/>
  <c r="M24" i="7" s="1"/>
  <c r="N24" i="7" s="1"/>
  <c r="O24" i="7" s="1"/>
  <c r="P24" i="7" s="1"/>
  <c r="J25" i="7" s="1"/>
  <c r="K25" i="7" s="1"/>
  <c r="L25" i="7" s="1"/>
  <c r="M25" i="7" s="1"/>
  <c r="N25" i="7" s="1"/>
  <c r="O25" i="7" s="1"/>
  <c r="P25" i="7" s="1"/>
  <c r="B27" i="7"/>
  <c r="R20" i="7"/>
  <c r="S20" i="7" s="1"/>
  <c r="T20" i="7" s="1"/>
  <c r="U20" i="7" s="1"/>
  <c r="V20" i="7" s="1"/>
  <c r="W20" i="7" s="1"/>
  <c r="X20" i="7" s="1"/>
  <c r="R21" i="7" s="1"/>
  <c r="S21" i="7" s="1"/>
  <c r="T21" i="7" s="1"/>
  <c r="U21" i="7" s="1"/>
  <c r="V21" i="7" s="1"/>
  <c r="W21" i="7" s="1"/>
  <c r="X21" i="7" s="1"/>
  <c r="R22" i="7" s="1"/>
  <c r="S22" i="7" s="1"/>
  <c r="T22" i="7" s="1"/>
  <c r="U22" i="7" s="1"/>
  <c r="V22" i="7" s="1"/>
  <c r="W22" i="7" s="1"/>
  <c r="X22" i="7" s="1"/>
  <c r="R23" i="7" s="1"/>
  <c r="S23" i="7" s="1"/>
  <c r="T23" i="7" s="1"/>
  <c r="U23" i="7" s="1"/>
  <c r="V23" i="7" s="1"/>
  <c r="W23" i="7" s="1"/>
  <c r="X23" i="7" s="1"/>
  <c r="R24" i="7" s="1"/>
  <c r="S24" i="7" s="1"/>
  <c r="T24" i="7" s="1"/>
  <c r="U24" i="7" s="1"/>
  <c r="V24" i="7" s="1"/>
  <c r="W24" i="7" s="1"/>
  <c r="X24" i="7" s="1"/>
  <c r="R25" i="7" s="1"/>
  <c r="S25" i="7" s="1"/>
  <c r="T25" i="7" s="1"/>
  <c r="U25" i="7" s="1"/>
  <c r="V25" i="7" s="1"/>
  <c r="W25" i="7" s="1"/>
  <c r="X25" i="7" s="1"/>
  <c r="J27" i="7" l="1"/>
  <c r="B29" i="7"/>
  <c r="C29" i="7" s="1"/>
  <c r="D29" i="7" s="1"/>
  <c r="E29" i="7" s="1"/>
  <c r="F29" i="7" s="1"/>
  <c r="G29" i="7" s="1"/>
  <c r="H29" i="7" s="1"/>
  <c r="B30" i="7" s="1"/>
  <c r="C30" i="7" s="1"/>
  <c r="D30" i="7" s="1"/>
  <c r="E30" i="7" s="1"/>
  <c r="F30" i="7" s="1"/>
  <c r="G30" i="7" s="1"/>
  <c r="H30" i="7" s="1"/>
  <c r="B31" i="7" s="1"/>
  <c r="C31" i="7" s="1"/>
  <c r="D31" i="7" s="1"/>
  <c r="E31" i="7" s="1"/>
  <c r="F31" i="7" s="1"/>
  <c r="G31" i="7" s="1"/>
  <c r="H31" i="7" s="1"/>
  <c r="B32" i="7" s="1"/>
  <c r="C32" i="7" s="1"/>
  <c r="D32" i="7" s="1"/>
  <c r="E32" i="7" s="1"/>
  <c r="F32" i="7" s="1"/>
  <c r="G32" i="7" s="1"/>
  <c r="H32" i="7" s="1"/>
  <c r="B33" i="7" s="1"/>
  <c r="C33" i="7" s="1"/>
  <c r="D33" i="7" s="1"/>
  <c r="E33" i="7" s="1"/>
  <c r="F33" i="7" s="1"/>
  <c r="G33" i="7" s="1"/>
  <c r="H33" i="7" s="1"/>
  <c r="B34" i="7" s="1"/>
  <c r="C34" i="7" s="1"/>
  <c r="D34" i="7" s="1"/>
  <c r="E34" i="7" s="1"/>
  <c r="F34" i="7" s="1"/>
  <c r="G34" i="7" s="1"/>
  <c r="H34" i="7" s="1"/>
  <c r="R27" i="7" l="1"/>
  <c r="J29" i="7"/>
  <c r="K29" i="7" s="1"/>
  <c r="L29" i="7" s="1"/>
  <c r="M29" i="7" s="1"/>
  <c r="N29" i="7" s="1"/>
  <c r="O29" i="7" s="1"/>
  <c r="P29" i="7" s="1"/>
  <c r="J30" i="7" s="1"/>
  <c r="K30" i="7" s="1"/>
  <c r="L30" i="7" s="1"/>
  <c r="M30" i="7" l="1"/>
  <c r="N30" i="7" s="1"/>
  <c r="O30" i="7" s="1"/>
  <c r="P30" i="7" s="1"/>
  <c r="J31" i="7" s="1"/>
  <c r="K31" i="7" s="1"/>
  <c r="L31" i="7" s="1"/>
  <c r="M31" i="7" s="1"/>
  <c r="N31" i="7" s="1"/>
  <c r="O31" i="7" s="1"/>
  <c r="B36" i="7"/>
  <c r="R29" i="7"/>
  <c r="S29" i="7" s="1"/>
  <c r="T29" i="7" s="1"/>
  <c r="U29" i="7" s="1"/>
  <c r="V29" i="7" s="1"/>
  <c r="W29" i="7" s="1"/>
  <c r="X29" i="7" s="1"/>
  <c r="R30" i="7" s="1"/>
  <c r="S30" i="7" s="1"/>
  <c r="T30" i="7" s="1"/>
  <c r="U30" i="7" s="1"/>
  <c r="V30" i="7" s="1"/>
  <c r="W30" i="7" s="1"/>
  <c r="X30" i="7" s="1"/>
  <c r="R31" i="7" s="1"/>
  <c r="S31" i="7" s="1"/>
  <c r="T31" i="7" s="1"/>
  <c r="U31" i="7" s="1"/>
  <c r="V31" i="7" s="1"/>
  <c r="W31" i="7" s="1"/>
  <c r="X31" i="7" s="1"/>
  <c r="R32" i="7" s="1"/>
  <c r="S32" i="7" s="1"/>
  <c r="T32" i="7" s="1"/>
  <c r="U32" i="7" s="1"/>
  <c r="V32" i="7" s="1"/>
  <c r="W32" i="7" s="1"/>
  <c r="X32" i="7" s="1"/>
  <c r="R33" i="7" s="1"/>
  <c r="S33" i="7" s="1"/>
  <c r="T33" i="7" s="1"/>
  <c r="U33" i="7" s="1"/>
  <c r="V33" i="7" s="1"/>
  <c r="W33" i="7" s="1"/>
  <c r="X33" i="7" s="1"/>
  <c r="R34" i="7" s="1"/>
  <c r="S34" i="7" s="1"/>
  <c r="T34" i="7" s="1"/>
  <c r="U34" i="7" s="1"/>
  <c r="V34" i="7" s="1"/>
  <c r="W34" i="7" s="1"/>
  <c r="X34" i="7" s="1"/>
  <c r="P31" i="7" l="1"/>
  <c r="J32" i="7" s="1"/>
  <c r="K32" i="7" s="1"/>
  <c r="L32" i="7" s="1"/>
  <c r="M32" i="7" s="1"/>
  <c r="N32" i="7" s="1"/>
  <c r="O32" i="7" s="1"/>
  <c r="P32" i="7" s="1"/>
  <c r="J33" i="7" s="1"/>
  <c r="K33" i="7" s="1"/>
  <c r="L33" i="7" s="1"/>
  <c r="M33" i="7" s="1"/>
  <c r="N33" i="7" s="1"/>
  <c r="O33" i="7" s="1"/>
  <c r="P33" i="7" s="1"/>
  <c r="J34" i="7" s="1"/>
  <c r="K34" i="7" s="1"/>
  <c r="L34" i="7" s="1"/>
  <c r="M34" i="7" s="1"/>
  <c r="N34" i="7" s="1"/>
  <c r="O34" i="7" s="1"/>
  <c r="P34" i="7" s="1"/>
  <c r="J36" i="7"/>
  <c r="B38" i="7"/>
  <c r="C38" i="7" s="1"/>
  <c r="D38" i="7" s="1"/>
  <c r="E38" i="7" s="1"/>
  <c r="F38" i="7" s="1"/>
  <c r="G38" i="7" s="1"/>
  <c r="H38" i="7" s="1"/>
  <c r="B39" i="7" s="1"/>
  <c r="C39" i="7" s="1"/>
  <c r="D39" i="7" s="1"/>
  <c r="E39" i="7" s="1"/>
  <c r="F39" i="7" s="1"/>
  <c r="G39" i="7" s="1"/>
  <c r="H39" i="7" s="1"/>
  <c r="B40" i="7" s="1"/>
  <c r="C40" i="7" s="1"/>
  <c r="D40" i="7" s="1"/>
  <c r="E40" i="7" s="1"/>
  <c r="F40" i="7" s="1"/>
  <c r="G40" i="7" s="1"/>
  <c r="H40" i="7" s="1"/>
  <c r="B41" i="7" s="1"/>
  <c r="C41" i="7" s="1"/>
  <c r="D41" i="7" s="1"/>
  <c r="E41" i="7" s="1"/>
  <c r="F41" i="7" s="1"/>
  <c r="G41" i="7" s="1"/>
  <c r="H41" i="7" s="1"/>
  <c r="B42" i="7" s="1"/>
  <c r="C42" i="7" s="1"/>
  <c r="D42" i="7" s="1"/>
  <c r="E42" i="7" s="1"/>
  <c r="F42" i="7" s="1"/>
  <c r="G42" i="7" s="1"/>
  <c r="H42" i="7" s="1"/>
  <c r="B43" i="7" s="1"/>
  <c r="C43" i="7" s="1"/>
  <c r="D43" i="7" s="1"/>
  <c r="E43" i="7" s="1"/>
  <c r="F43" i="7" s="1"/>
  <c r="G43" i="7" s="1"/>
  <c r="H43" i="7" s="1"/>
  <c r="R36" i="7" l="1"/>
  <c r="R38" i="7" s="1"/>
  <c r="J38" i="7"/>
  <c r="K38" i="7" s="1"/>
  <c r="L38" i="7" s="1"/>
  <c r="M38" i="7" s="1"/>
  <c r="N38" i="7" s="1"/>
  <c r="O38" i="7" s="1"/>
  <c r="P38" i="7" s="1"/>
  <c r="J39" i="7" s="1"/>
  <c r="K39" i="7" s="1"/>
  <c r="L39" i="7" s="1"/>
  <c r="M39" i="7" s="1"/>
  <c r="N39" i="7" s="1"/>
  <c r="O39" i="7" s="1"/>
  <c r="P39" i="7" s="1"/>
  <c r="J40" i="7" s="1"/>
  <c r="K40" i="7" s="1"/>
  <c r="L40" i="7" s="1"/>
  <c r="M40" i="7" s="1"/>
  <c r="N40" i="7" s="1"/>
  <c r="O40" i="7" s="1"/>
  <c r="P40" i="7" s="1"/>
  <c r="J41" i="7" s="1"/>
  <c r="K41" i="7" s="1"/>
  <c r="L41" i="7" s="1"/>
  <c r="M41" i="7" s="1"/>
  <c r="N41" i="7" s="1"/>
  <c r="O41" i="7" s="1"/>
  <c r="P41" i="7" s="1"/>
  <c r="J42" i="7" s="1"/>
  <c r="K42" i="7" s="1"/>
  <c r="L42" i="7" s="1"/>
  <c r="M42" i="7" s="1"/>
  <c r="N42" i="7" s="1"/>
  <c r="O42" i="7" s="1"/>
  <c r="P42" i="7" s="1"/>
  <c r="J43" i="7" s="1"/>
  <c r="K43" i="7" s="1"/>
  <c r="L43" i="7" s="1"/>
  <c r="M43" i="7" s="1"/>
  <c r="N43" i="7" s="1"/>
  <c r="O43" i="7" s="1"/>
  <c r="P43" i="7" s="1"/>
  <c r="S38" i="7" l="1"/>
  <c r="T38" i="7" s="1"/>
  <c r="U38" i="7" s="1"/>
  <c r="V38" i="7" s="1"/>
  <c r="W38" i="7" s="1"/>
  <c r="X38" i="7" s="1"/>
  <c r="R39" i="7" s="1"/>
  <c r="S39" i="7" s="1"/>
  <c r="T39" i="7" s="1"/>
  <c r="U39" i="7" s="1"/>
  <c r="V39" i="7" s="1"/>
  <c r="W39" i="7" s="1"/>
  <c r="X39" i="7" s="1"/>
  <c r="R40" i="7" s="1"/>
  <c r="S40" i="7" s="1"/>
  <c r="T40" i="7" s="1"/>
  <c r="U40" i="7" s="1"/>
  <c r="V40" i="7" s="1"/>
  <c r="W40" i="7" s="1"/>
  <c r="X40" i="7" s="1"/>
  <c r="R41" i="7" s="1"/>
  <c r="S41" i="7" s="1"/>
  <c r="T41" i="7" s="1"/>
  <c r="U41" i="7" s="1"/>
  <c r="V41" i="7" s="1"/>
  <c r="W41" i="7" s="1"/>
  <c r="X41" i="7" s="1"/>
  <c r="R42" i="7" s="1"/>
  <c r="S42" i="7" s="1"/>
  <c r="T42" i="7" s="1"/>
  <c r="U42" i="7" s="1"/>
  <c r="V42" i="7" s="1"/>
  <c r="W42" i="7" s="1"/>
  <c r="X42" i="7" s="1"/>
  <c r="R43" i="7" s="1"/>
  <c r="S43" i="7" s="1"/>
  <c r="T43" i="7" s="1"/>
  <c r="U43" i="7" s="1"/>
  <c r="V43" i="7" s="1"/>
  <c r="W43" i="7" s="1"/>
  <c r="X43" i="7" s="1"/>
  <c r="K25" i="9" l="1"/>
  <c r="L25" i="9" s="1"/>
  <c r="M25" i="9" s="1"/>
  <c r="N25" i="9" s="1"/>
  <c r="O25" i="9" s="1"/>
  <c r="P25" i="9" s="1"/>
  <c r="Q25" i="9" s="1"/>
  <c r="R25" i="9" s="1"/>
  <c r="S25" i="9" s="1"/>
  <c r="T25" i="9" s="1"/>
  <c r="U25" i="9" s="1"/>
  <c r="V25" i="9" s="1"/>
  <c r="W25" i="9" s="1"/>
  <c r="X25" i="9" s="1"/>
  <c r="Y25" i="9" s="1"/>
  <c r="Z25" i="9" s="1"/>
  <c r="AA25" i="9" s="1"/>
  <c r="AB25" i="9" s="1"/>
  <c r="AC25" i="9" s="1"/>
  <c r="AD25" i="9" s="1"/>
  <c r="AE25" i="9" s="1"/>
  <c r="AF25" i="9" s="1"/>
  <c r="AG25" i="9" s="1"/>
  <c r="AH25" i="9" s="1"/>
  <c r="AI25" i="9" s="1"/>
  <c r="AJ25" i="9" s="1"/>
  <c r="AK25" i="9" s="1"/>
  <c r="AL25" i="9" s="1"/>
  <c r="AM25" i="9" s="1"/>
  <c r="AN25" i="9" s="1"/>
  <c r="AO25" i="9" s="1"/>
  <c r="AP25" i="9" s="1"/>
  <c r="AQ25" i="9" s="1"/>
  <c r="AR25" i="9" s="1"/>
  <c r="AS25" i="9" s="1"/>
  <c r="AT25" i="9" s="1"/>
  <c r="AU25" i="9" s="1"/>
  <c r="AV25" i="9" s="1"/>
  <c r="AW25" i="9" s="1"/>
  <c r="AX25" i="9" s="1"/>
  <c r="AY25" i="9" s="1"/>
  <c r="AZ25" i="9" s="1"/>
  <c r="BA25" i="9" s="1"/>
  <c r="BB25" i="9" s="1"/>
  <c r="BC25" i="9" s="1"/>
  <c r="BD25" i="9" s="1"/>
  <c r="BE25" i="9" s="1"/>
  <c r="BF25" i="9" s="1"/>
  <c r="BG25" i="9" s="1"/>
  <c r="BH25" i="9" s="1"/>
</calcChain>
</file>

<file path=xl/sharedStrings.xml><?xml version="1.0" encoding="utf-8"?>
<sst xmlns="http://schemas.openxmlformats.org/spreadsheetml/2006/main" count="77" uniqueCount="51">
  <si>
    <t xml:space="preserve">Start Day </t>
  </si>
  <si>
    <t xml:space="preserve">Month </t>
  </si>
  <si>
    <t xml:space="preserve">Year </t>
  </si>
  <si>
    <t>About This Template</t>
  </si>
  <si>
    <t>1:Sun, 2:Mon …</t>
  </si>
  <si>
    <t>Enter Company Name</t>
  </si>
  <si>
    <t xml:space="preserve">Playground safety check </t>
  </si>
  <si>
    <t>Next Due</t>
  </si>
  <si>
    <t>Frequency</t>
  </si>
  <si>
    <t>General maintenance</t>
  </si>
  <si>
    <t>General gardening maintenance</t>
  </si>
  <si>
    <t>Sandpit top up</t>
  </si>
  <si>
    <t>TMV test</t>
  </si>
  <si>
    <t>Bark pit top up</t>
  </si>
  <si>
    <t>Scheduled Maintenance Services</t>
  </si>
  <si>
    <t>Gutter Clean</t>
  </si>
  <si>
    <t xml:space="preserve"> Backflow test</t>
  </si>
  <si>
    <t>Air Conditioning Service</t>
  </si>
  <si>
    <t>1300 363 423</t>
  </si>
  <si>
    <t>connect@mathiouservices.com.au</t>
  </si>
  <si>
    <t>Pest Control</t>
  </si>
  <si>
    <t>"MEETING ALL YOUR BUILDING &amp; MAINTENANCE NEEDS, NATIONWIDE"</t>
  </si>
  <si>
    <t>Call the experts to book in your service</t>
  </si>
  <si>
    <t>KEY</t>
  </si>
  <si>
    <t>Welcome &amp; Congratulations on receiving your customised calendar</t>
  </si>
  <si>
    <t>www.mathiouservices.com.au/scheduled-maintenance-tools</t>
  </si>
  <si>
    <t>We at Mathiou Services are committed to helping people keep on top of their facility maintenance, we want to help reduce the large asset costs and prolong the life of your facilities through regular maintenance. So as a result have created this calendar for you and your facilities to utilies. If you haven't had any of the services then please by default put the 1st date of the year and a automated schedule will be created.</t>
  </si>
  <si>
    <t>Print an annual calendar for 2018, 2019, 2020 and beyond. Put it on your fridge, wall, or desk as a convenient reference. This template, provided by mathiouservices.com.au, allows you to change the year, name of company, last scheduled service and frequency of service where necessary. Simply follow the steps below to create your customised calendar.</t>
  </si>
  <si>
    <t>Step 1</t>
  </si>
  <si>
    <t>Yearly Calendar Calculator</t>
  </si>
  <si>
    <t>Step 2</t>
  </si>
  <si>
    <t>Type in the Company Name/ title, then enter the dates for each category into the calculator tab.                                                    Note: If it does not apply to you please leave blank. Or if one is combined with another please choose the one that applies. You can also alter the title of the Service but cannot add your own</t>
  </si>
  <si>
    <t>Next Due Date</t>
  </si>
  <si>
    <t>When was your companies last Service for each of the following?</t>
  </si>
  <si>
    <t>Go to Customised Calendar tab. Click file print</t>
  </si>
  <si>
    <t>Please note if any of your next dates are on the same day please change frequency to +/- 1 day where possible.</t>
  </si>
  <si>
    <t>Electrical Audit</t>
  </si>
  <si>
    <t>Grease traps</t>
  </si>
  <si>
    <t>Grease Traps</t>
  </si>
  <si>
    <t>Pest Control Maintenance</t>
  </si>
  <si>
    <t>Floor Cleaning/ Strip &amp; Seal</t>
  </si>
  <si>
    <t>Greasetraps</t>
  </si>
  <si>
    <t>Plumbing Audit</t>
  </si>
  <si>
    <t>Air conditioner Chemical Clean</t>
  </si>
  <si>
    <t xml:space="preserve">Playground Safety Check </t>
  </si>
  <si>
    <t>Bark pit top up?</t>
  </si>
  <si>
    <t>Flexihose replace</t>
  </si>
  <si>
    <t>Flexihose check</t>
  </si>
  <si>
    <t>school</t>
  </si>
  <si>
    <t>Flexihose Check</t>
  </si>
  <si>
    <t>Flexihose Replacement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</si>
</sst>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
    <numFmt numFmtId="165" formatCode="mmmm\ \'yy"/>
  </numFmts>
  <fonts count="38" x14ac:knownFonts="1">
    <font>
      <sz val="10"/>
      <name val="Arial"/>
    </font>
    <font>
      <u/>
      <sz val="10"/>
      <color indexed="12"/>
      <name val="Tahoma"/>
      <family val="2"/>
    </font>
    <font>
      <sz val="10"/>
      <name val="Calibri"/>
      <family val="2"/>
      <scheme val="minor"/>
    </font>
    <font>
      <b/>
      <sz val="12"/>
      <name val="Calibri"/>
      <family val="2"/>
      <scheme val="minor"/>
    </font>
    <font>
      <sz val="14"/>
      <name val="Calibri"/>
      <family val="2"/>
      <scheme val="minor"/>
    </font>
    <font>
      <sz val="12"/>
      <name val="Calibri"/>
      <family val="2"/>
      <scheme val="minor"/>
    </font>
    <font>
      <sz val="16"/>
      <name val="Calibri"/>
      <family val="2"/>
      <scheme val="minor"/>
    </font>
    <font>
      <sz val="10"/>
      <name val="Tahoma"/>
      <family val="2"/>
    </font>
    <font>
      <sz val="10"/>
      <color theme="1" tint="0.499984740745262"/>
      <name val="Calibri"/>
      <family val="2"/>
      <scheme val="minor"/>
    </font>
    <font>
      <sz val="10"/>
      <color theme="1" tint="0.34998626667073579"/>
      <name val="Calibri"/>
      <family val="2"/>
      <scheme val="minor"/>
    </font>
    <font>
      <sz val="12"/>
      <color theme="1" tint="0.34998626667073579"/>
      <name val="Calibri"/>
      <family val="2"/>
      <scheme val="minor"/>
    </font>
    <font>
      <b/>
      <sz val="26"/>
      <color theme="0"/>
      <name val="Calibri"/>
      <family val="2"/>
      <scheme val="minor"/>
    </font>
    <font>
      <sz val="11"/>
      <name val="Calibri"/>
      <family val="2"/>
      <scheme val="minor"/>
    </font>
    <font>
      <b/>
      <sz val="11"/>
      <name val="Calibri"/>
      <family val="2"/>
      <scheme val="minor"/>
    </font>
    <font>
      <i/>
      <sz val="11"/>
      <name val="Calibri"/>
      <family val="2"/>
      <scheme val="minor"/>
    </font>
    <font>
      <sz val="15"/>
      <name val="Calibri"/>
      <family val="2"/>
      <scheme val="minor"/>
    </font>
    <font>
      <b/>
      <sz val="15"/>
      <color theme="0"/>
      <name val="Calibri"/>
      <family val="2"/>
      <scheme val="minor"/>
    </font>
    <font>
      <b/>
      <sz val="10"/>
      <color theme="1" tint="0.499984740745262"/>
      <name val="Calibri"/>
      <family val="2"/>
      <scheme val="minor"/>
    </font>
    <font>
      <b/>
      <sz val="11"/>
      <color theme="1" tint="0.34998626667073579"/>
      <name val="Calibri"/>
      <family val="2"/>
      <scheme val="minor"/>
    </font>
    <font>
      <b/>
      <sz val="20"/>
      <color theme="1" tint="0.34998626667073579"/>
      <name val="Calibri"/>
      <family val="2"/>
      <scheme val="minor"/>
    </font>
    <font>
      <sz val="11"/>
      <color theme="1" tint="0.34998626667073579"/>
      <name val="Calibri"/>
      <family val="2"/>
      <scheme val="minor"/>
    </font>
    <font>
      <sz val="11"/>
      <color rgb="FF1D2129"/>
      <name val="Calibri"/>
      <family val="2"/>
      <scheme val="minor"/>
    </font>
    <font>
      <sz val="20"/>
      <name val="Calibri"/>
      <family val="2"/>
      <scheme val="major"/>
    </font>
    <font>
      <b/>
      <sz val="16"/>
      <color theme="4" tint="-0.249977111117893"/>
      <name val="Calibri"/>
      <family val="2"/>
      <scheme val="major"/>
    </font>
    <font>
      <b/>
      <sz val="10"/>
      <name val="Calibri"/>
      <family val="2"/>
      <scheme val="minor"/>
    </font>
    <font>
      <b/>
      <sz val="12"/>
      <color theme="1" tint="0.34998626667073579"/>
      <name val="Calibri"/>
      <family val="2"/>
      <scheme val="minor"/>
    </font>
    <font>
      <u/>
      <sz val="11"/>
      <color indexed="12"/>
      <name val="Tahoma"/>
      <family val="2"/>
    </font>
    <font>
      <b/>
      <sz val="12"/>
      <color theme="5"/>
      <name val="Calibri"/>
      <family val="2"/>
      <scheme val="minor"/>
    </font>
    <font>
      <b/>
      <sz val="42"/>
      <color theme="5"/>
      <name val="Calibri"/>
      <family val="2"/>
      <scheme val="minor"/>
    </font>
    <font>
      <sz val="10"/>
      <name val="Arial"/>
      <family val="2"/>
    </font>
    <font>
      <sz val="11"/>
      <name val="Calibri"/>
      <family val="2"/>
    </font>
    <font>
      <b/>
      <sz val="14"/>
      <name val="Calibri"/>
      <family val="2"/>
      <scheme val="minor"/>
    </font>
    <font>
      <b/>
      <sz val="14"/>
      <name val="Open Sans Extrabold"/>
      <family val="2"/>
    </font>
    <font>
      <sz val="10"/>
      <name val="Open Sans Semibold"/>
      <family val="2"/>
    </font>
    <font>
      <sz val="8"/>
      <name val="Open Sans Semibold"/>
      <family val="2"/>
    </font>
    <font>
      <b/>
      <sz val="10"/>
      <name val="Open Sans Extrabold"/>
      <family val="2"/>
    </font>
    <font>
      <b/>
      <sz val="26"/>
      <color theme="0"/>
      <name val="Open Sans"/>
      <family val="2"/>
    </font>
    <font>
      <i/>
      <sz val="10"/>
      <name val="Calibri"/>
      <family val="2"/>
      <scheme val="minor"/>
    </font>
  </fonts>
  <fills count="21">
    <fill>
      <patternFill patternType="none"/>
    </fill>
    <fill>
      <patternFill patternType="gray125"/>
    </fill>
    <fill>
      <patternFill patternType="solid">
        <fgColor theme="0" tint="-4.9989318521683403E-2"/>
        <bgColor indexed="64"/>
      </patternFill>
    </fill>
    <fill>
      <patternFill patternType="solid">
        <fgColor theme="5"/>
        <bgColor indexed="64"/>
      </patternFill>
    </fill>
    <fill>
      <patternFill patternType="solid">
        <fgColor theme="2" tint="0.39997558519241921"/>
        <bgColor indexed="64"/>
      </patternFill>
    </fill>
    <fill>
      <patternFill patternType="solid">
        <fgColor theme="7" tint="0.39997558519241921"/>
        <bgColor indexed="64"/>
      </patternFill>
    </fill>
    <fill>
      <patternFill patternType="solid">
        <fgColor rgb="FF00B0F0"/>
        <bgColor indexed="64"/>
      </patternFill>
    </fill>
    <fill>
      <patternFill patternType="solid">
        <fgColor theme="5" tint="-0.249977111117893"/>
        <bgColor indexed="64"/>
      </patternFill>
    </fill>
    <fill>
      <patternFill patternType="solid">
        <fgColor theme="7" tint="-0.249977111117893"/>
        <bgColor indexed="64"/>
      </patternFill>
    </fill>
    <fill>
      <patternFill patternType="solid">
        <fgColor rgb="FF00B050"/>
        <bgColor indexed="64"/>
      </patternFill>
    </fill>
    <fill>
      <patternFill patternType="solid">
        <fgColor rgb="FFFFC000"/>
        <bgColor indexed="64"/>
      </patternFill>
    </fill>
    <fill>
      <patternFill patternType="solid">
        <fgColor rgb="FFEBE6FE"/>
        <bgColor indexed="64"/>
      </patternFill>
    </fill>
    <fill>
      <patternFill patternType="solid">
        <fgColor theme="0" tint="-0.34998626667073579"/>
        <bgColor indexed="64"/>
      </patternFill>
    </fill>
    <fill>
      <patternFill patternType="solid">
        <fgColor rgb="FFFFFF00"/>
        <bgColor indexed="64"/>
      </patternFill>
    </fill>
    <fill>
      <patternFill patternType="solid">
        <fgColor theme="7" tint="-0.499984740745262"/>
        <bgColor indexed="64"/>
      </patternFill>
    </fill>
    <fill>
      <patternFill patternType="solid">
        <fgColor theme="0"/>
        <bgColor indexed="64"/>
      </patternFill>
    </fill>
    <fill>
      <patternFill patternType="solid">
        <fgColor rgb="FF002060"/>
        <bgColor indexed="64"/>
      </patternFill>
    </fill>
    <fill>
      <patternFill patternType="solid">
        <fgColor rgb="FF9999FF"/>
        <bgColor indexed="64"/>
      </patternFill>
    </fill>
    <fill>
      <patternFill patternType="solid">
        <fgColor rgb="FFFF0000"/>
        <bgColor indexed="64"/>
      </patternFill>
    </fill>
    <fill>
      <patternFill patternType="solid">
        <fgColor rgb="FF0066FF"/>
        <bgColor indexed="64"/>
      </patternFill>
    </fill>
    <fill>
      <patternFill patternType="solid">
        <fgColor rgb="FF8FCCCD"/>
        <bgColor indexed="64"/>
      </patternFill>
    </fill>
  </fills>
  <borders count="22">
    <border>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2"/>
      </left>
      <right/>
      <top style="thick">
        <color theme="2"/>
      </top>
      <bottom/>
      <diagonal/>
    </border>
    <border>
      <left/>
      <right/>
      <top style="thick">
        <color theme="2"/>
      </top>
      <bottom/>
      <diagonal/>
    </border>
    <border>
      <left/>
      <right style="thick">
        <color theme="2"/>
      </right>
      <top style="thick">
        <color theme="2"/>
      </top>
      <bottom/>
      <diagonal/>
    </border>
    <border>
      <left style="thick">
        <color theme="2"/>
      </left>
      <right/>
      <top/>
      <bottom/>
      <diagonal/>
    </border>
    <border>
      <left/>
      <right style="thick">
        <color theme="2"/>
      </right>
      <top/>
      <bottom/>
      <diagonal/>
    </border>
    <border>
      <left style="thick">
        <color theme="2"/>
      </left>
      <right/>
      <top/>
      <bottom style="thick">
        <color theme="2"/>
      </bottom>
      <diagonal/>
    </border>
    <border>
      <left/>
      <right/>
      <top/>
      <bottom style="thick">
        <color theme="2"/>
      </bottom>
      <diagonal/>
    </border>
    <border>
      <left/>
      <right style="thick">
        <color theme="2"/>
      </right>
      <top/>
      <bottom style="thick">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style="thin">
        <color theme="3" tint="0.59999389629810485"/>
      </left>
      <right style="thin">
        <color theme="3" tint="0.59999389629810485"/>
      </right>
      <top style="thin">
        <color theme="3" tint="0.59999389629810485"/>
      </top>
      <bottom style="thin">
        <color theme="3" tint="0.59999389629810485"/>
      </bottom>
      <diagonal/>
    </border>
    <border>
      <left/>
      <right/>
      <top/>
      <bottom style="thin">
        <color theme="0" tint="-0.24994659260841701"/>
      </bottom>
      <diagonal/>
    </border>
  </borders>
  <cellStyleXfs count="2">
    <xf numFmtId="0" fontId="0" fillId="0" borderId="0"/>
    <xf numFmtId="0" fontId="1" fillId="0" borderId="0" applyNumberFormat="0" applyFill="0" applyBorder="0" applyAlignment="0" applyProtection="0">
      <alignment vertical="top"/>
      <protection locked="0"/>
    </xf>
  </cellStyleXfs>
  <cellXfs count="157">
    <xf numFmtId="0" fontId="0" fillId="0" borderId="0" xfId="0"/>
    <xf numFmtId="0" fontId="2" fillId="2" borderId="0" xfId="0" applyFont="1" applyFill="1"/>
    <xf numFmtId="0" fontId="2" fillId="0" borderId="0" xfId="0" applyFont="1"/>
    <xf numFmtId="0" fontId="2" fillId="0" borderId="0" xfId="0" applyFont="1" applyAlignment="1">
      <alignment vertical="center"/>
    </xf>
    <xf numFmtId="0" fontId="2" fillId="0" borderId="0" xfId="0" applyFont="1" applyBorder="1"/>
    <xf numFmtId="0" fontId="4" fillId="0" borderId="0" xfId="0" applyFont="1"/>
    <xf numFmtId="0" fontId="4" fillId="0" borderId="0" xfId="0" applyFont="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xf numFmtId="0" fontId="2" fillId="0" borderId="0" xfId="0" applyFont="1" applyBorder="1" applyAlignment="1">
      <alignment vertical="center"/>
    </xf>
    <xf numFmtId="0" fontId="2" fillId="0" borderId="0" xfId="0" applyFont="1" applyFill="1" applyBorder="1" applyAlignment="1">
      <alignment vertical="center"/>
    </xf>
    <xf numFmtId="164" fontId="3" fillId="0" borderId="0" xfId="0" applyNumberFormat="1" applyFont="1" applyFill="1" applyBorder="1" applyAlignment="1">
      <alignment horizontal="center" vertical="center"/>
    </xf>
    <xf numFmtId="0" fontId="7" fillId="0" borderId="0" xfId="0" applyFont="1" applyAlignment="1" applyProtection="1">
      <alignment vertical="center"/>
    </xf>
    <xf numFmtId="0" fontId="8" fillId="0" borderId="0" xfId="1" applyFont="1" applyAlignment="1" applyProtection="1">
      <alignment vertical="center"/>
    </xf>
    <xf numFmtId="0" fontId="9" fillId="0" borderId="0" xfId="0" applyFont="1"/>
    <xf numFmtId="0" fontId="10" fillId="0" borderId="0" xfId="0" applyFont="1"/>
    <xf numFmtId="0" fontId="12" fillId="2" borderId="0" xfId="0" applyFont="1" applyFill="1" applyAlignment="1">
      <alignment vertical="center"/>
    </xf>
    <xf numFmtId="0" fontId="13" fillId="2" borderId="0" xfId="0" applyFont="1" applyFill="1" applyAlignment="1">
      <alignment horizontal="right" vertical="center"/>
    </xf>
    <xf numFmtId="0" fontId="12" fillId="2" borderId="0" xfId="0" applyFont="1" applyFill="1" applyBorder="1" applyAlignment="1">
      <alignment horizontal="right" vertical="center"/>
    </xf>
    <xf numFmtId="0" fontId="15" fillId="0" borderId="0" xfId="0" applyFont="1" applyBorder="1" applyAlignment="1">
      <alignment vertical="center"/>
    </xf>
    <xf numFmtId="0" fontId="17" fillId="2" borderId="0" xfId="0" applyFont="1" applyFill="1" applyBorder="1" applyAlignment="1">
      <alignment horizontal="center" vertical="center"/>
    </xf>
    <xf numFmtId="0" fontId="18" fillId="0" borderId="0" xfId="0" applyFont="1" applyAlignment="1" applyProtection="1">
      <alignment vertical="center"/>
    </xf>
    <xf numFmtId="0" fontId="20" fillId="0" borderId="0" xfId="0" applyFont="1" applyAlignment="1">
      <alignment vertical="center"/>
    </xf>
    <xf numFmtId="0" fontId="20" fillId="0" borderId="0" xfId="0" applyFont="1" applyAlignment="1">
      <alignment vertical="top" wrapText="1"/>
    </xf>
    <xf numFmtId="0" fontId="2" fillId="0" borderId="0" xfId="0" applyFont="1"/>
    <xf numFmtId="0" fontId="2" fillId="0" borderId="0" xfId="0" applyFont="1" applyAlignment="1">
      <alignment vertical="top"/>
    </xf>
    <xf numFmtId="0" fontId="21" fillId="0" borderId="0" xfId="0" applyFont="1" applyAlignment="1">
      <alignment horizontal="left" vertical="top" wrapText="1" indent="1"/>
    </xf>
    <xf numFmtId="0" fontId="21" fillId="0" borderId="0" xfId="0" applyFont="1" applyAlignment="1">
      <alignment vertical="top" wrapText="1"/>
    </xf>
    <xf numFmtId="0" fontId="22" fillId="0" borderId="0" xfId="0" applyFont="1"/>
    <xf numFmtId="0" fontId="23" fillId="0" borderId="0" xfId="0" applyFont="1" applyAlignment="1">
      <alignment vertical="center"/>
    </xf>
    <xf numFmtId="0" fontId="25" fillId="0" borderId="0" xfId="0" applyFont="1" applyAlignment="1" applyProtection="1">
      <alignment vertical="center"/>
    </xf>
    <xf numFmtId="0" fontId="2" fillId="0" borderId="0" xfId="0" applyFont="1" applyAlignment="1" applyProtection="1">
      <alignment vertical="top"/>
    </xf>
    <xf numFmtId="0" fontId="24" fillId="0" borderId="0" xfId="0" applyFont="1" applyAlignment="1">
      <alignment horizontal="left" vertical="center"/>
    </xf>
    <xf numFmtId="0" fontId="25" fillId="0" borderId="0" xfId="0" applyFont="1" applyAlignment="1" applyProtection="1">
      <alignment horizontal="left" vertical="center"/>
    </xf>
    <xf numFmtId="0" fontId="26" fillId="0" borderId="0" xfId="1" applyFont="1" applyAlignment="1" applyProtection="1">
      <alignment horizontal="left" indent="1"/>
    </xf>
    <xf numFmtId="164" fontId="27" fillId="0" borderId="0" xfId="0" applyNumberFormat="1" applyFont="1" applyFill="1" applyBorder="1" applyAlignment="1">
      <alignment horizontal="center" vertical="center"/>
    </xf>
    <xf numFmtId="0" fontId="31" fillId="2" borderId="0" xfId="0" applyFont="1" applyFill="1" applyAlignment="1">
      <alignment horizontal="left" vertical="top"/>
    </xf>
    <xf numFmtId="14" fontId="12" fillId="2" borderId="0" xfId="0" applyNumberFormat="1" applyFont="1" applyFill="1" applyAlignment="1">
      <alignment vertical="center"/>
    </xf>
    <xf numFmtId="14" fontId="2" fillId="2" borderId="0" xfId="0" applyNumberFormat="1" applyFont="1" applyFill="1"/>
    <xf numFmtId="0" fontId="13" fillId="3" borderId="0" xfId="0" applyFont="1" applyFill="1" applyAlignment="1">
      <alignment horizontal="right" vertical="center"/>
    </xf>
    <xf numFmtId="0" fontId="12" fillId="3" borderId="0" xfId="0" applyFont="1" applyFill="1" applyAlignment="1">
      <alignment vertical="center"/>
    </xf>
    <xf numFmtId="0" fontId="13" fillId="5" borderId="0" xfId="0" applyFont="1" applyFill="1" applyAlignment="1">
      <alignment horizontal="right" vertical="center"/>
    </xf>
    <xf numFmtId="0" fontId="12" fillId="5" borderId="0" xfId="0" applyFont="1" applyFill="1" applyAlignment="1">
      <alignment vertical="center"/>
    </xf>
    <xf numFmtId="0" fontId="13" fillId="6" borderId="0" xfId="0" applyFont="1" applyFill="1" applyAlignment="1">
      <alignment horizontal="right" vertical="center"/>
    </xf>
    <xf numFmtId="0" fontId="12" fillId="6" borderId="0" xfId="0" applyFont="1" applyFill="1" applyAlignment="1">
      <alignment vertical="center"/>
    </xf>
    <xf numFmtId="0" fontId="13" fillId="7" borderId="0" xfId="0" applyFont="1" applyFill="1" applyAlignment="1">
      <alignment horizontal="right" vertical="center"/>
    </xf>
    <xf numFmtId="0" fontId="12" fillId="7" borderId="0" xfId="0" applyFont="1" applyFill="1" applyAlignment="1">
      <alignment vertical="center"/>
    </xf>
    <xf numFmtId="0" fontId="13" fillId="8" borderId="0" xfId="0" applyFont="1" applyFill="1" applyAlignment="1">
      <alignment horizontal="right" vertical="center"/>
    </xf>
    <xf numFmtId="0" fontId="12" fillId="8" borderId="0" xfId="0" applyFont="1" applyFill="1" applyAlignment="1">
      <alignment vertical="center"/>
    </xf>
    <xf numFmtId="0" fontId="13" fillId="9" borderId="0" xfId="0" applyFont="1" applyFill="1" applyAlignment="1">
      <alignment horizontal="right" vertical="center"/>
    </xf>
    <xf numFmtId="0" fontId="12" fillId="9" borderId="0" xfId="0" applyFont="1" applyFill="1" applyAlignment="1">
      <alignment vertical="center"/>
    </xf>
    <xf numFmtId="0" fontId="13" fillId="10" borderId="0" xfId="0" applyFont="1" applyFill="1" applyAlignment="1">
      <alignment horizontal="right" vertical="center"/>
    </xf>
    <xf numFmtId="0" fontId="12" fillId="10" borderId="0" xfId="0" applyFont="1" applyFill="1" applyAlignment="1">
      <alignment vertical="center"/>
    </xf>
    <xf numFmtId="0" fontId="13" fillId="11" borderId="0" xfId="0" applyFont="1" applyFill="1" applyAlignment="1">
      <alignment horizontal="right" vertical="center"/>
    </xf>
    <xf numFmtId="0" fontId="12" fillId="11" borderId="0" xfId="0" applyFont="1" applyFill="1" applyAlignment="1">
      <alignment vertical="center"/>
    </xf>
    <xf numFmtId="0" fontId="13" fillId="12" borderId="0" xfId="0" applyFont="1" applyFill="1" applyAlignment="1">
      <alignment horizontal="right" vertical="center"/>
    </xf>
    <xf numFmtId="0" fontId="12" fillId="12" borderId="0" xfId="0" applyFont="1" applyFill="1" applyAlignment="1">
      <alignment vertical="center"/>
    </xf>
    <xf numFmtId="0" fontId="13" fillId="13" borderId="0" xfId="0" applyFont="1" applyFill="1" applyAlignment="1">
      <alignment horizontal="right" vertical="center"/>
    </xf>
    <xf numFmtId="0" fontId="12" fillId="13" borderId="0" xfId="0" applyFont="1" applyFill="1" applyAlignment="1">
      <alignment vertical="center"/>
    </xf>
    <xf numFmtId="0" fontId="13" fillId="14" borderId="0" xfId="0" applyFont="1" applyFill="1" applyAlignment="1">
      <alignment horizontal="right" vertical="center"/>
    </xf>
    <xf numFmtId="0" fontId="12" fillId="14" borderId="0" xfId="0" applyFont="1" applyFill="1" applyAlignment="1">
      <alignment vertical="center"/>
    </xf>
    <xf numFmtId="0" fontId="2" fillId="0" borderId="0" xfId="0" applyFont="1" applyBorder="1" applyAlignment="1">
      <alignment vertical="center" wrapText="1"/>
    </xf>
    <xf numFmtId="0" fontId="4" fillId="0" borderId="0" xfId="0" applyFont="1" applyAlignment="1">
      <alignment wrapText="1"/>
    </xf>
    <xf numFmtId="0" fontId="5" fillId="0" borderId="0" xfId="0" applyFont="1" applyAlignment="1">
      <alignment vertical="center" wrapText="1"/>
    </xf>
    <xf numFmtId="0" fontId="2" fillId="2" borderId="0" xfId="0" applyFont="1" applyFill="1" applyBorder="1"/>
    <xf numFmtId="0" fontId="12" fillId="2" borderId="0" xfId="0" applyFont="1" applyFill="1" applyBorder="1" applyAlignment="1">
      <alignment vertical="center"/>
    </xf>
    <xf numFmtId="0" fontId="13" fillId="2" borderId="0" xfId="0" applyFont="1" applyFill="1" applyBorder="1" applyAlignment="1">
      <alignment horizontal="right" vertical="center"/>
    </xf>
    <xf numFmtId="0" fontId="14" fillId="2" borderId="0" xfId="0" applyFont="1" applyFill="1" applyBorder="1" applyAlignment="1">
      <alignment vertical="center"/>
    </xf>
    <xf numFmtId="0" fontId="13" fillId="3" borderId="0" xfId="0" applyFont="1" applyFill="1" applyBorder="1" applyAlignment="1">
      <alignment horizontal="right" vertical="center"/>
    </xf>
    <xf numFmtId="0" fontId="5" fillId="0" borderId="0" xfId="0" applyFont="1" applyBorder="1" applyAlignment="1"/>
    <xf numFmtId="0" fontId="13" fillId="10" borderId="0" xfId="0" applyFont="1" applyFill="1" applyBorder="1" applyAlignment="1">
      <alignment horizontal="right" vertical="center"/>
    </xf>
    <xf numFmtId="0" fontId="13" fillId="9" borderId="0" xfId="0" applyFont="1" applyFill="1" applyBorder="1" applyAlignment="1">
      <alignment horizontal="right" vertical="center"/>
    </xf>
    <xf numFmtId="0" fontId="13" fillId="5" borderId="0" xfId="0" applyFont="1" applyFill="1" applyBorder="1" applyAlignment="1">
      <alignment horizontal="right" vertical="center"/>
    </xf>
    <xf numFmtId="0" fontId="13" fillId="12" borderId="0" xfId="0" applyFont="1" applyFill="1" applyBorder="1" applyAlignment="1">
      <alignment horizontal="right" vertical="center"/>
    </xf>
    <xf numFmtId="0" fontId="4" fillId="0" borderId="0" xfId="0" applyFont="1" applyBorder="1"/>
    <xf numFmtId="0" fontId="13" fillId="6" borderId="0" xfId="0" applyFont="1" applyFill="1" applyBorder="1" applyAlignment="1">
      <alignment horizontal="right" vertical="center"/>
    </xf>
    <xf numFmtId="0" fontId="13" fillId="7" borderId="0" xfId="0" applyFont="1" applyFill="1" applyBorder="1" applyAlignment="1">
      <alignment horizontal="right" vertical="center"/>
    </xf>
    <xf numFmtId="0" fontId="5" fillId="0" borderId="0" xfId="0" applyFont="1" applyBorder="1"/>
    <xf numFmtId="0" fontId="2" fillId="2" borderId="7" xfId="0" applyFont="1" applyFill="1" applyBorder="1"/>
    <xf numFmtId="0" fontId="2" fillId="2" borderId="8" xfId="0" applyFont="1" applyFill="1" applyBorder="1"/>
    <xf numFmtId="0" fontId="12" fillId="2" borderId="7" xfId="0" applyFont="1" applyFill="1" applyBorder="1" applyAlignment="1">
      <alignment vertical="center"/>
    </xf>
    <xf numFmtId="0" fontId="12" fillId="2" borderId="8" xfId="0" applyFont="1" applyFill="1" applyBorder="1" applyAlignment="1">
      <alignment vertical="center"/>
    </xf>
    <xf numFmtId="0" fontId="2" fillId="0" borderId="7" xfId="0" applyFont="1" applyBorder="1"/>
    <xf numFmtId="0" fontId="2" fillId="0" borderId="8" xfId="0" applyFont="1" applyBorder="1"/>
    <xf numFmtId="0" fontId="6" fillId="0" borderId="7" xfId="0" applyFont="1" applyBorder="1"/>
    <xf numFmtId="0" fontId="4" fillId="0" borderId="8" xfId="0" applyFont="1" applyBorder="1"/>
    <xf numFmtId="0" fontId="4" fillId="0" borderId="7" xfId="0" applyFont="1" applyBorder="1"/>
    <xf numFmtId="0" fontId="5" fillId="0" borderId="8" xfId="0" applyFont="1" applyBorder="1" applyAlignment="1">
      <alignment vertical="center"/>
    </xf>
    <xf numFmtId="0" fontId="5" fillId="0" borderId="8" xfId="0" applyFont="1" applyBorder="1"/>
    <xf numFmtId="0" fontId="5" fillId="0" borderId="7" xfId="0" applyFont="1" applyBorder="1" applyAlignment="1">
      <alignment vertical="center"/>
    </xf>
    <xf numFmtId="0" fontId="5" fillId="0" borderId="7" xfId="0" applyFont="1" applyBorder="1"/>
    <xf numFmtId="0" fontId="32" fillId="0" borderId="0" xfId="0" applyFont="1" applyBorder="1"/>
    <xf numFmtId="0" fontId="0" fillId="15" borderId="0" xfId="0" applyFill="1"/>
    <xf numFmtId="14" fontId="0" fillId="15" borderId="0" xfId="0" applyNumberFormat="1" applyFill="1"/>
    <xf numFmtId="0" fontId="2" fillId="15" borderId="0" xfId="0" applyFont="1" applyFill="1"/>
    <xf numFmtId="14" fontId="2" fillId="15" borderId="0" xfId="0" applyNumberFormat="1" applyFont="1" applyFill="1"/>
    <xf numFmtId="0" fontId="30" fillId="15" borderId="0" xfId="0" applyFont="1" applyFill="1" applyAlignment="1">
      <alignment horizontal="left" vertical="center" indent="4"/>
    </xf>
    <xf numFmtId="0" fontId="13" fillId="15" borderId="0" xfId="0" applyFont="1" applyFill="1" applyBorder="1" applyAlignment="1">
      <alignment horizontal="right" vertical="center"/>
    </xf>
    <xf numFmtId="0" fontId="2" fillId="0" borderId="15" xfId="0" applyFont="1" applyBorder="1"/>
    <xf numFmtId="0" fontId="2" fillId="0" borderId="16" xfId="0" applyFont="1" applyBorder="1"/>
    <xf numFmtId="0" fontId="4" fillId="0" borderId="15" xfId="0" applyFont="1" applyBorder="1"/>
    <xf numFmtId="0" fontId="4" fillId="0" borderId="16" xfId="0" applyFont="1" applyBorder="1"/>
    <xf numFmtId="0" fontId="5" fillId="0" borderId="15" xfId="0" applyFont="1" applyBorder="1" applyAlignment="1">
      <alignment vertical="center"/>
    </xf>
    <xf numFmtId="0" fontId="5" fillId="0" borderId="16" xfId="0" applyFont="1" applyBorder="1" applyAlignment="1">
      <alignment vertical="center"/>
    </xf>
    <xf numFmtId="0" fontId="5" fillId="0" borderId="15" xfId="0" applyFont="1" applyBorder="1"/>
    <xf numFmtId="0" fontId="5" fillId="0" borderId="16" xfId="0" applyFont="1" applyBorder="1"/>
    <xf numFmtId="0" fontId="5" fillId="0" borderId="17" xfId="0" applyFont="1" applyBorder="1"/>
    <xf numFmtId="0" fontId="5" fillId="0" borderId="18" xfId="0" applyFont="1" applyBorder="1"/>
    <xf numFmtId="0" fontId="5" fillId="0" borderId="18" xfId="0" applyFont="1" applyBorder="1" applyAlignment="1"/>
    <xf numFmtId="0" fontId="5" fillId="0" borderId="18" xfId="0" applyFont="1" applyBorder="1" applyAlignment="1">
      <alignment vertical="center"/>
    </xf>
    <xf numFmtId="0" fontId="5" fillId="0" borderId="19" xfId="0" applyFont="1" applyBorder="1"/>
    <xf numFmtId="0" fontId="2" fillId="0" borderId="0" xfId="0" applyFont="1" applyAlignment="1" applyProtection="1">
      <alignment vertical="top" wrapText="1"/>
    </xf>
    <xf numFmtId="0" fontId="1" fillId="0" borderId="0" xfId="1" applyAlignment="1" applyProtection="1">
      <alignment horizontal="left" vertical="center"/>
    </xf>
    <xf numFmtId="0" fontId="29" fillId="15" borderId="0" xfId="0" applyFont="1" applyFill="1"/>
    <xf numFmtId="0" fontId="12" fillId="15" borderId="20" xfId="0" applyNumberFormat="1" applyFont="1" applyFill="1" applyBorder="1" applyAlignment="1">
      <alignment vertical="center"/>
    </xf>
    <xf numFmtId="0" fontId="13" fillId="4" borderId="0" xfId="0" applyFont="1" applyFill="1" applyBorder="1" applyAlignment="1">
      <alignment horizontal="right" vertical="center"/>
    </xf>
    <xf numFmtId="0" fontId="13" fillId="16" borderId="0" xfId="0" applyFont="1" applyFill="1" applyBorder="1" applyAlignment="1">
      <alignment horizontal="right" vertical="center"/>
    </xf>
    <xf numFmtId="0" fontId="37" fillId="2" borderId="0" xfId="0" applyFont="1" applyFill="1"/>
    <xf numFmtId="0" fontId="13" fillId="18" borderId="0" xfId="0" applyFont="1" applyFill="1" applyAlignment="1">
      <alignment horizontal="right" vertical="center"/>
    </xf>
    <xf numFmtId="0" fontId="12" fillId="18" borderId="0" xfId="0" applyFont="1" applyFill="1" applyAlignment="1">
      <alignment vertical="center"/>
    </xf>
    <xf numFmtId="0" fontId="13" fillId="19" borderId="0" xfId="0" applyFont="1" applyFill="1" applyBorder="1" applyAlignment="1">
      <alignment horizontal="right" vertical="center"/>
    </xf>
    <xf numFmtId="0" fontId="13" fillId="19" borderId="0" xfId="0" applyFont="1" applyFill="1" applyAlignment="1">
      <alignment horizontal="right" vertical="center"/>
    </xf>
    <xf numFmtId="0" fontId="12" fillId="19" borderId="0" xfId="0" applyFont="1" applyFill="1" applyAlignment="1">
      <alignment vertical="center"/>
    </xf>
    <xf numFmtId="0" fontId="13" fillId="13" borderId="0" xfId="0" applyFont="1" applyFill="1" applyBorder="1" applyAlignment="1">
      <alignment horizontal="right" vertical="center"/>
    </xf>
    <xf numFmtId="0" fontId="12" fillId="17" borderId="0" xfId="0" applyFont="1" applyFill="1" applyAlignment="1">
      <alignment vertical="center"/>
    </xf>
    <xf numFmtId="0" fontId="13" fillId="17" borderId="0" xfId="0" applyFont="1" applyFill="1" applyAlignment="1">
      <alignment horizontal="right" vertical="center"/>
    </xf>
    <xf numFmtId="0" fontId="13" fillId="20" borderId="0" xfId="0" applyFont="1" applyFill="1" applyBorder="1" applyAlignment="1">
      <alignment horizontal="right" vertical="center"/>
    </xf>
    <xf numFmtId="0" fontId="12" fillId="20" borderId="0" xfId="0" applyFont="1" applyFill="1" applyBorder="1" applyAlignment="1">
      <alignment horizontal="right" vertical="center"/>
    </xf>
    <xf numFmtId="14" fontId="12" fillId="0" borderId="1" xfId="0" applyNumberFormat="1" applyFont="1" applyFill="1" applyBorder="1" applyAlignment="1">
      <alignment horizontal="center" vertical="center"/>
    </xf>
    <xf numFmtId="14" fontId="12" fillId="0" borderId="3" xfId="0" applyNumberFormat="1" applyFont="1" applyFill="1" applyBorder="1" applyAlignment="1">
      <alignment horizontal="center" vertical="center"/>
    </xf>
    <xf numFmtId="0" fontId="12" fillId="0" borderId="2" xfId="0" applyFont="1" applyFill="1" applyBorder="1" applyAlignment="1">
      <alignment horizontal="center" vertical="center"/>
    </xf>
    <xf numFmtId="0" fontId="11" fillId="3" borderId="0" xfId="0" applyFont="1" applyFill="1" applyAlignment="1">
      <alignment horizontal="center" vertical="center"/>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2" fillId="2" borderId="21" xfId="0" applyFont="1" applyFill="1" applyBorder="1" applyAlignment="1">
      <alignment horizontal="center"/>
    </xf>
    <xf numFmtId="0" fontId="35" fillId="0" borderId="7" xfId="0" applyFont="1" applyBorder="1" applyAlignment="1">
      <alignment horizontal="center" vertical="top"/>
    </xf>
    <xf numFmtId="0" fontId="35" fillId="0" borderId="0" xfId="0" applyFont="1" applyBorder="1" applyAlignment="1">
      <alignment horizontal="center" vertical="top"/>
    </xf>
    <xf numFmtId="0" fontId="35" fillId="0" borderId="8" xfId="0" applyFont="1" applyBorder="1" applyAlignment="1">
      <alignment horizontal="center" vertical="top"/>
    </xf>
    <xf numFmtId="0" fontId="34" fillId="0" borderId="7" xfId="0" applyFont="1" applyBorder="1" applyAlignment="1">
      <alignment horizontal="center"/>
    </xf>
    <xf numFmtId="0" fontId="34" fillId="0" borderId="0" xfId="0" applyFont="1" applyBorder="1" applyAlignment="1">
      <alignment horizontal="center"/>
    </xf>
    <xf numFmtId="0" fontId="34" fillId="0" borderId="8" xfId="0" applyFont="1" applyBorder="1" applyAlignment="1">
      <alignment horizontal="center"/>
    </xf>
    <xf numFmtId="0" fontId="33" fillId="0" borderId="9" xfId="0" applyFont="1" applyBorder="1" applyAlignment="1">
      <alignment horizontal="center" vertical="top"/>
    </xf>
    <xf numFmtId="0" fontId="33" fillId="0" borderId="10" xfId="0" applyFont="1" applyBorder="1" applyAlignment="1">
      <alignment horizontal="center" vertical="top"/>
    </xf>
    <xf numFmtId="0" fontId="33" fillId="0" borderId="11" xfId="0" applyFont="1" applyBorder="1" applyAlignment="1">
      <alignment horizontal="center" vertical="top"/>
    </xf>
    <xf numFmtId="0" fontId="31" fillId="0" borderId="12" xfId="0" applyFont="1" applyBorder="1" applyAlignment="1">
      <alignment horizontal="center" vertical="top"/>
    </xf>
    <xf numFmtId="0" fontId="31" fillId="0" borderId="13" xfId="0" applyFont="1" applyBorder="1" applyAlignment="1">
      <alignment horizontal="center" vertical="top"/>
    </xf>
    <xf numFmtId="0" fontId="31" fillId="0" borderId="14" xfId="0" applyFont="1" applyBorder="1" applyAlignment="1">
      <alignment horizontal="center" vertical="top"/>
    </xf>
    <xf numFmtId="0" fontId="19" fillId="0" borderId="0" xfId="0" applyFont="1" applyFill="1" applyBorder="1" applyAlignment="1">
      <alignment horizontal="center" vertical="center"/>
    </xf>
    <xf numFmtId="165" fontId="16" fillId="3" borderId="0" xfId="0" applyNumberFormat="1" applyFont="1" applyFill="1" applyBorder="1" applyAlignment="1">
      <alignment horizontal="center" vertical="center"/>
    </xf>
    <xf numFmtId="0" fontId="13" fillId="15" borderId="0" xfId="0" applyFont="1" applyFill="1" applyBorder="1" applyAlignment="1">
      <alignment horizontal="right" vertical="center" wrapText="1"/>
    </xf>
    <xf numFmtId="0" fontId="36" fillId="3" borderId="4" xfId="0" applyFont="1" applyFill="1" applyBorder="1" applyAlignment="1">
      <alignment horizontal="center" vertical="center"/>
    </xf>
    <xf numFmtId="0" fontId="36" fillId="3" borderId="5" xfId="0" applyFont="1" applyFill="1" applyBorder="1" applyAlignment="1">
      <alignment horizontal="center" vertical="center"/>
    </xf>
    <xf numFmtId="0" fontId="36" fillId="3" borderId="6" xfId="0" applyFont="1" applyFill="1" applyBorder="1" applyAlignment="1">
      <alignment horizontal="center" vertical="center"/>
    </xf>
    <xf numFmtId="0" fontId="28" fillId="0" borderId="0" xfId="0" applyFont="1" applyFill="1" applyBorder="1" applyAlignment="1">
      <alignment horizontal="center" vertical="center"/>
    </xf>
    <xf numFmtId="0" fontId="20" fillId="0" borderId="0" xfId="0" applyFont="1" applyAlignment="1">
      <alignment horizontal="left" vertical="top" wrapText="1"/>
    </xf>
  </cellXfs>
  <cellStyles count="2">
    <cellStyle name="Hyperlink" xfId="1" builtinId="8"/>
    <cellStyle name="Normal" xfId="0" builtinId="0"/>
  </cellStyles>
  <dxfs count="16">
    <dxf>
      <fill>
        <patternFill>
          <bgColor rgb="FF9999FF"/>
        </patternFill>
      </fill>
    </dxf>
    <dxf>
      <font>
        <color theme="0"/>
      </font>
      <fill>
        <patternFill>
          <bgColor rgb="FFFF0000"/>
        </patternFill>
      </fill>
    </dxf>
    <dxf>
      <fill>
        <patternFill>
          <bgColor rgb="FFEBE6FE"/>
        </patternFill>
      </fill>
    </dxf>
    <dxf>
      <font>
        <color theme="0"/>
      </font>
      <fill>
        <patternFill>
          <bgColor rgb="FF0066FF"/>
        </patternFill>
      </fill>
    </dxf>
    <dxf>
      <font>
        <color theme="0"/>
      </font>
      <fill>
        <patternFill>
          <bgColor theme="2"/>
        </patternFill>
      </fill>
    </dxf>
    <dxf>
      <fill>
        <patternFill>
          <bgColor rgb="FF00B050"/>
        </patternFill>
      </fill>
    </dxf>
    <dxf>
      <fill>
        <patternFill>
          <bgColor theme="7" tint="0.39994506668294322"/>
        </patternFill>
      </fill>
    </dxf>
    <dxf>
      <fill>
        <patternFill>
          <bgColor rgb="FF00B0F0"/>
        </patternFill>
      </fill>
    </dxf>
    <dxf>
      <font>
        <color theme="0"/>
      </font>
      <fill>
        <patternFill>
          <bgColor theme="5" tint="-0.24994659260841701"/>
        </patternFill>
      </fill>
    </dxf>
    <dxf>
      <fill>
        <patternFill>
          <bgColor theme="2" tint="0.59996337778862885"/>
        </patternFill>
      </fill>
    </dxf>
    <dxf>
      <fill>
        <patternFill>
          <bgColor theme="7"/>
        </patternFill>
      </fill>
    </dxf>
    <dxf>
      <fill>
        <patternFill>
          <bgColor rgb="FF8FCCCD"/>
        </patternFill>
      </fill>
    </dxf>
    <dxf>
      <fill>
        <patternFill>
          <bgColor theme="0" tint="-0.24994659260841701"/>
        </patternFill>
      </fill>
    </dxf>
    <dxf>
      <font>
        <color theme="1"/>
      </font>
      <fill>
        <patternFill>
          <bgColor rgb="FFFFFF00"/>
        </patternFill>
      </fill>
    </dxf>
    <dxf>
      <font>
        <color theme="0"/>
      </font>
      <fill>
        <patternFill>
          <bgColor rgb="FF002060"/>
        </patternFill>
      </fill>
    </dxf>
    <dxf>
      <font>
        <color theme="4" tint="-0.2499465926084170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mruColors>
      <color rgb="FF66CCFF"/>
      <color rgb="FFCCCCFF"/>
      <color rgb="FF8FCCCD"/>
      <color rgb="FF9999FF"/>
      <color rgb="FF0066FF"/>
      <color rgb="FF99CCFF"/>
      <color rgb="FFEBE6FE"/>
      <color rgb="FF9933FF"/>
      <color rgb="FFE9F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hyperlink" Target="http://www.mathiouservices.com.au/scheduled-maintenance-tools" TargetMode="Externa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781050</xdr:colOff>
      <xdr:row>0</xdr:row>
      <xdr:rowOff>209551</xdr:rowOff>
    </xdr:from>
    <xdr:to>
      <xdr:col>1</xdr:col>
      <xdr:colOff>3086100</xdr:colOff>
      <xdr:row>0</xdr:row>
      <xdr:rowOff>1123503</xdr:rowOff>
    </xdr:to>
    <xdr:pic>
      <xdr:nvPicPr>
        <xdr:cNvPr id="8" name="Picture 7">
          <a:hlinkClick xmlns:r="http://schemas.openxmlformats.org/officeDocument/2006/relationships" r:id="rId1"/>
          <a:extLst>
            <a:ext uri="{FF2B5EF4-FFF2-40B4-BE49-F238E27FC236}">
              <a16:creationId xmlns:a16="http://schemas.microsoft.com/office/drawing/2014/main" id="{B24C7579-C02A-41F8-B952-8C20F558B1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1550" y="209551"/>
          <a:ext cx="2305050" cy="913952"/>
        </a:xfrm>
        <a:prstGeom prst="rect">
          <a:avLst/>
        </a:prstGeom>
      </xdr:spPr>
    </xdr:pic>
    <xdr:clientData/>
  </xdr:twoCellAnchor>
  <xdr:twoCellAnchor editAs="oneCell">
    <xdr:from>
      <xdr:col>1</xdr:col>
      <xdr:colOff>114300</xdr:colOff>
      <xdr:row>12</xdr:row>
      <xdr:rowOff>85048</xdr:rowOff>
    </xdr:from>
    <xdr:to>
      <xdr:col>1</xdr:col>
      <xdr:colOff>4448175</xdr:colOff>
      <xdr:row>16</xdr:row>
      <xdr:rowOff>152257</xdr:rowOff>
    </xdr:to>
    <xdr:pic>
      <xdr:nvPicPr>
        <xdr:cNvPr id="9" name="Picture 8">
          <a:extLst>
            <a:ext uri="{FF2B5EF4-FFF2-40B4-BE49-F238E27FC236}">
              <a16:creationId xmlns:a16="http://schemas.microsoft.com/office/drawing/2014/main" id="{0AD9BC53-090C-4BC2-B9C9-57F1A8C05F00}"/>
            </a:ext>
          </a:extLst>
        </xdr:cNvPr>
        <xdr:cNvPicPr>
          <a:picLocks noChangeAspect="1"/>
        </xdr:cNvPicPr>
      </xdr:nvPicPr>
      <xdr:blipFill>
        <a:blip xmlns:r="http://schemas.openxmlformats.org/officeDocument/2006/relationships" r:embed="rId3"/>
        <a:stretch>
          <a:fillRect/>
        </a:stretch>
      </xdr:blipFill>
      <xdr:spPr>
        <a:xfrm>
          <a:off x="304800" y="5580973"/>
          <a:ext cx="4333875" cy="972084"/>
        </a:xfrm>
        <a:prstGeom prst="rect">
          <a:avLst/>
        </a:prstGeom>
      </xdr:spPr>
    </xdr:pic>
    <xdr:clientData/>
  </xdr:twoCellAnchor>
  <xdr:twoCellAnchor>
    <xdr:from>
      <xdr:col>1</xdr:col>
      <xdr:colOff>1257300</xdr:colOff>
      <xdr:row>12</xdr:row>
      <xdr:rowOff>9525</xdr:rowOff>
    </xdr:from>
    <xdr:to>
      <xdr:col>1</xdr:col>
      <xdr:colOff>1590675</xdr:colOff>
      <xdr:row>14</xdr:row>
      <xdr:rowOff>104775</xdr:rowOff>
    </xdr:to>
    <xdr:sp macro="" textlink="">
      <xdr:nvSpPr>
        <xdr:cNvPr id="10" name="Arrow: Down 9">
          <a:extLst>
            <a:ext uri="{FF2B5EF4-FFF2-40B4-BE49-F238E27FC236}">
              <a16:creationId xmlns:a16="http://schemas.microsoft.com/office/drawing/2014/main" id="{1D587B06-D019-41E9-A4ED-0A611F413DA5}"/>
            </a:ext>
          </a:extLst>
        </xdr:cNvPr>
        <xdr:cNvSpPr/>
      </xdr:nvSpPr>
      <xdr:spPr>
        <a:xfrm>
          <a:off x="1447800" y="5505450"/>
          <a:ext cx="333375" cy="619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xdr:from>
      <xdr:col>1</xdr:col>
      <xdr:colOff>123825</xdr:colOff>
      <xdr:row>18</xdr:row>
      <xdr:rowOff>104776</xdr:rowOff>
    </xdr:from>
    <xdr:to>
      <xdr:col>10</xdr:col>
      <xdr:colOff>371475</xdr:colOff>
      <xdr:row>31</xdr:row>
      <xdr:rowOff>57150</xdr:rowOff>
    </xdr:to>
    <xdr:sp macro="" textlink="">
      <xdr:nvSpPr>
        <xdr:cNvPr id="12" name="Speech Bubble: Rectangle 11">
          <a:extLst>
            <a:ext uri="{FF2B5EF4-FFF2-40B4-BE49-F238E27FC236}">
              <a16:creationId xmlns:a16="http://schemas.microsoft.com/office/drawing/2014/main" id="{BB561DF8-C3C1-457F-BE35-CC6A561A1B7D}"/>
            </a:ext>
          </a:extLst>
        </xdr:cNvPr>
        <xdr:cNvSpPr/>
      </xdr:nvSpPr>
      <xdr:spPr>
        <a:xfrm>
          <a:off x="314325" y="7429501"/>
          <a:ext cx="10934700" cy="2057399"/>
        </a:xfrm>
        <a:prstGeom prst="wedgeRectCallout">
          <a:avLst>
            <a:gd name="adj1" fmla="val -35631"/>
            <a:gd name="adj2" fmla="val -632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1</xdr:col>
      <xdr:colOff>209550</xdr:colOff>
      <xdr:row>19</xdr:row>
      <xdr:rowOff>49450</xdr:rowOff>
    </xdr:from>
    <xdr:to>
      <xdr:col>10</xdr:col>
      <xdr:colOff>334932</xdr:colOff>
      <xdr:row>30</xdr:row>
      <xdr:rowOff>95250</xdr:rowOff>
    </xdr:to>
    <xdr:pic>
      <xdr:nvPicPr>
        <xdr:cNvPr id="17" name="Picture 16">
          <a:extLst>
            <a:ext uri="{FF2B5EF4-FFF2-40B4-BE49-F238E27FC236}">
              <a16:creationId xmlns:a16="http://schemas.microsoft.com/office/drawing/2014/main" id="{2AE5AB6C-4A39-4891-86B8-970BD2E1F34E}"/>
            </a:ext>
          </a:extLst>
        </xdr:cNvPr>
        <xdr:cNvPicPr>
          <a:picLocks noChangeAspect="1"/>
        </xdr:cNvPicPr>
      </xdr:nvPicPr>
      <xdr:blipFill>
        <a:blip xmlns:r="http://schemas.openxmlformats.org/officeDocument/2006/relationships" r:embed="rId4"/>
        <a:stretch>
          <a:fillRect/>
        </a:stretch>
      </xdr:blipFill>
      <xdr:spPr>
        <a:xfrm>
          <a:off x="400050" y="7536100"/>
          <a:ext cx="10812432" cy="1826975"/>
        </a:xfrm>
        <a:prstGeom prst="rect">
          <a:avLst/>
        </a:prstGeom>
      </xdr:spPr>
    </xdr:pic>
    <xdr:clientData/>
  </xdr:twoCellAnchor>
  <xdr:twoCellAnchor editAs="oneCell">
    <xdr:from>
      <xdr:col>1</xdr:col>
      <xdr:colOff>28575</xdr:colOff>
      <xdr:row>37</xdr:row>
      <xdr:rowOff>37423</xdr:rowOff>
    </xdr:from>
    <xdr:to>
      <xdr:col>1</xdr:col>
      <xdr:colOff>4362450</xdr:colOff>
      <xdr:row>43</xdr:row>
      <xdr:rowOff>37957</xdr:rowOff>
    </xdr:to>
    <xdr:pic>
      <xdr:nvPicPr>
        <xdr:cNvPr id="18" name="Picture 17">
          <a:extLst>
            <a:ext uri="{FF2B5EF4-FFF2-40B4-BE49-F238E27FC236}">
              <a16:creationId xmlns:a16="http://schemas.microsoft.com/office/drawing/2014/main" id="{401D1D81-27D0-4D8E-B6B6-181F1FA13951}"/>
            </a:ext>
          </a:extLst>
        </xdr:cNvPr>
        <xdr:cNvPicPr>
          <a:picLocks noChangeAspect="1"/>
        </xdr:cNvPicPr>
      </xdr:nvPicPr>
      <xdr:blipFill>
        <a:blip xmlns:r="http://schemas.openxmlformats.org/officeDocument/2006/relationships" r:embed="rId3"/>
        <a:stretch>
          <a:fillRect/>
        </a:stretch>
      </xdr:blipFill>
      <xdr:spPr>
        <a:xfrm>
          <a:off x="219075" y="10572073"/>
          <a:ext cx="4333875" cy="972084"/>
        </a:xfrm>
        <a:prstGeom prst="rect">
          <a:avLst/>
        </a:prstGeom>
      </xdr:spPr>
    </xdr:pic>
    <xdr:clientData/>
  </xdr:twoCellAnchor>
  <xdr:twoCellAnchor>
    <xdr:from>
      <xdr:col>1</xdr:col>
      <xdr:colOff>2571750</xdr:colOff>
      <xdr:row>36</xdr:row>
      <xdr:rowOff>123825</xdr:rowOff>
    </xdr:from>
    <xdr:to>
      <xdr:col>1</xdr:col>
      <xdr:colOff>2905125</xdr:colOff>
      <xdr:row>40</xdr:row>
      <xdr:rowOff>95250</xdr:rowOff>
    </xdr:to>
    <xdr:sp macro="" textlink="">
      <xdr:nvSpPr>
        <xdr:cNvPr id="19" name="Arrow: Down 18">
          <a:extLst>
            <a:ext uri="{FF2B5EF4-FFF2-40B4-BE49-F238E27FC236}">
              <a16:creationId xmlns:a16="http://schemas.microsoft.com/office/drawing/2014/main" id="{D5BE929F-7B64-4043-8BB7-590D6FFE34D9}"/>
            </a:ext>
          </a:extLst>
        </xdr:cNvPr>
        <xdr:cNvSpPr/>
      </xdr:nvSpPr>
      <xdr:spPr>
        <a:xfrm>
          <a:off x="2762250" y="10496550"/>
          <a:ext cx="333375" cy="619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twoCellAnchor editAs="oneCell">
    <xdr:from>
      <xdr:col>2</xdr:col>
      <xdr:colOff>180975</xdr:colOff>
      <xdr:row>39</xdr:row>
      <xdr:rowOff>66674</xdr:rowOff>
    </xdr:from>
    <xdr:to>
      <xdr:col>7</xdr:col>
      <xdr:colOff>20712</xdr:colOff>
      <xdr:row>69</xdr:row>
      <xdr:rowOff>85725</xdr:rowOff>
    </xdr:to>
    <xdr:pic>
      <xdr:nvPicPr>
        <xdr:cNvPr id="2" name="Picture 1">
          <a:extLst>
            <a:ext uri="{FF2B5EF4-FFF2-40B4-BE49-F238E27FC236}">
              <a16:creationId xmlns:a16="http://schemas.microsoft.com/office/drawing/2014/main" id="{3CFB42EA-F96F-4B2D-89E2-79E747E8E844}"/>
            </a:ext>
          </a:extLst>
        </xdr:cNvPr>
        <xdr:cNvPicPr>
          <a:picLocks noChangeAspect="1"/>
        </xdr:cNvPicPr>
      </xdr:nvPicPr>
      <xdr:blipFill>
        <a:blip xmlns:r="http://schemas.openxmlformats.org/officeDocument/2006/relationships" r:embed="rId5"/>
        <a:stretch>
          <a:fillRect/>
        </a:stretch>
      </xdr:blipFill>
      <xdr:spPr>
        <a:xfrm>
          <a:off x="6181725" y="10925174"/>
          <a:ext cx="2887737" cy="4876801"/>
        </a:xfrm>
        <a:prstGeom prst="rect">
          <a:avLst/>
        </a:prstGeom>
      </xdr:spPr>
    </xdr:pic>
    <xdr:clientData/>
  </xdr:twoCellAnchor>
  <xdr:twoCellAnchor editAs="oneCell">
    <xdr:from>
      <xdr:col>0</xdr:col>
      <xdr:colOff>180975</xdr:colOff>
      <xdr:row>44</xdr:row>
      <xdr:rowOff>41747</xdr:rowOff>
    </xdr:from>
    <xdr:to>
      <xdr:col>1</xdr:col>
      <xdr:colOff>5781625</xdr:colOff>
      <xdr:row>68</xdr:row>
      <xdr:rowOff>47624</xdr:rowOff>
    </xdr:to>
    <xdr:pic>
      <xdr:nvPicPr>
        <xdr:cNvPr id="3" name="Picture 2">
          <a:extLst>
            <a:ext uri="{FF2B5EF4-FFF2-40B4-BE49-F238E27FC236}">
              <a16:creationId xmlns:a16="http://schemas.microsoft.com/office/drawing/2014/main" id="{82F79EE2-92E1-4379-9B7B-9C5899848C90}"/>
            </a:ext>
          </a:extLst>
        </xdr:cNvPr>
        <xdr:cNvPicPr>
          <a:picLocks noChangeAspect="1"/>
        </xdr:cNvPicPr>
      </xdr:nvPicPr>
      <xdr:blipFill>
        <a:blip xmlns:r="http://schemas.openxmlformats.org/officeDocument/2006/relationships" r:embed="rId6"/>
        <a:stretch>
          <a:fillRect/>
        </a:stretch>
      </xdr:blipFill>
      <xdr:spPr>
        <a:xfrm>
          <a:off x="180975" y="11709872"/>
          <a:ext cx="5791150" cy="38920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28574</xdr:colOff>
      <xdr:row>54</xdr:row>
      <xdr:rowOff>11401</xdr:rowOff>
    </xdr:from>
    <xdr:to>
      <xdr:col>16</xdr:col>
      <xdr:colOff>104775</xdr:colOff>
      <xdr:row>57</xdr:row>
      <xdr:rowOff>121005</xdr:rowOff>
    </xdr:to>
    <xdr:pic>
      <xdr:nvPicPr>
        <xdr:cNvPr id="4" name="Picture 3">
          <a:extLst>
            <a:ext uri="{FF2B5EF4-FFF2-40B4-BE49-F238E27FC236}">
              <a16:creationId xmlns:a16="http://schemas.microsoft.com/office/drawing/2014/main" id="{42C081DD-0E6D-4D98-89A3-B7A3A933A6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3174" y="12127201"/>
          <a:ext cx="2076451" cy="795404"/>
        </a:xfrm>
        <a:prstGeom prst="rect">
          <a:avLst/>
        </a:prstGeom>
      </xdr:spPr>
    </xdr:pic>
    <xdr:clientData/>
  </xdr:twoCellAnchor>
</xdr:wsDr>
</file>

<file path=xl/theme/theme1.xml><?xml version="1.0" encoding="utf-8"?>
<a:theme xmlns:a="http://schemas.openxmlformats.org/drawingml/2006/main" name="Vertex42">
  <a:themeElements>
    <a:clrScheme name="Mathiou Services">
      <a:dk1>
        <a:sysClr val="windowText" lastClr="000000"/>
      </a:dk1>
      <a:lt1>
        <a:sysClr val="window" lastClr="FFFFFF"/>
      </a:lt1>
      <a:dk2>
        <a:srgbClr val="595959"/>
      </a:dk2>
      <a:lt2>
        <a:srgbClr val="F26523"/>
      </a:lt2>
      <a:accent1>
        <a:srgbClr val="3F3F3F"/>
      </a:accent1>
      <a:accent2>
        <a:srgbClr val="F26523"/>
      </a:accent2>
      <a:accent3>
        <a:srgbClr val="A5A5A5"/>
      </a:accent3>
      <a:accent4>
        <a:srgbClr val="FFC000"/>
      </a:accent4>
      <a:accent5>
        <a:srgbClr val="FFFFFF"/>
      </a:accent5>
      <a:accent6>
        <a:srgbClr val="F4B183"/>
      </a:accent6>
      <a:hlink>
        <a:srgbClr val="F26523"/>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athiouservices.com.au/scheduled-maintenance-too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36"/>
  <sheetViews>
    <sheetView showGridLines="0" zoomScaleNormal="100" workbookViewId="0">
      <selection activeCell="B5" sqref="B5"/>
    </sheetView>
  </sheetViews>
  <sheetFormatPr defaultRowHeight="12.75" x14ac:dyDescent="0.2"/>
  <cols>
    <col min="1" max="1" width="2.85546875" style="26" customWidth="1"/>
    <col min="2" max="2" width="87.140625" style="27" customWidth="1"/>
    <col min="3" max="16384" width="9.140625" style="26"/>
  </cols>
  <sheetData>
    <row r="1" spans="2:3" ht="117.75" customHeight="1" x14ac:dyDescent="0.2">
      <c r="B1" s="33"/>
    </row>
    <row r="2" spans="2:3" s="34" customFormat="1" ht="15.75" x14ac:dyDescent="0.2">
      <c r="B2" s="114" t="s">
        <v>25</v>
      </c>
      <c r="C2" s="35"/>
    </row>
    <row r="3" spans="2:3" s="34" customFormat="1" ht="15.75" x14ac:dyDescent="0.2">
      <c r="B3" s="35"/>
      <c r="C3" s="35"/>
    </row>
    <row r="4" spans="2:3" s="34" customFormat="1" ht="15.75" x14ac:dyDescent="0.2">
      <c r="B4" s="35"/>
      <c r="C4" s="35"/>
    </row>
    <row r="5" spans="2:3" s="30" customFormat="1" ht="26.25" x14ac:dyDescent="0.4">
      <c r="B5" s="31" t="s">
        <v>24</v>
      </c>
    </row>
    <row r="6" spans="2:3" ht="84.75" customHeight="1" x14ac:dyDescent="0.2">
      <c r="B6" s="113" t="s">
        <v>26</v>
      </c>
    </row>
    <row r="7" spans="2:3" s="30" customFormat="1" ht="26.25" x14ac:dyDescent="0.4">
      <c r="B7" s="31" t="s">
        <v>3</v>
      </c>
    </row>
    <row r="8" spans="2:3" ht="60" x14ac:dyDescent="0.2">
      <c r="B8" s="28" t="s">
        <v>27</v>
      </c>
    </row>
    <row r="9" spans="2:3" ht="15" x14ac:dyDescent="0.2">
      <c r="B9" s="29"/>
    </row>
    <row r="10" spans="2:3" s="30" customFormat="1" ht="26.25" x14ac:dyDescent="0.4">
      <c r="B10" s="31" t="s">
        <v>28</v>
      </c>
    </row>
    <row r="11" spans="2:3" ht="60" x14ac:dyDescent="0.2">
      <c r="B11" s="28" t="s">
        <v>31</v>
      </c>
    </row>
    <row r="12" spans="2:3" ht="14.25" x14ac:dyDescent="0.2">
      <c r="B12" s="36"/>
    </row>
    <row r="13" spans="2:3" ht="15" x14ac:dyDescent="0.2">
      <c r="B13" s="29"/>
    </row>
    <row r="14" spans="2:3" s="30" customFormat="1" ht="26.25" x14ac:dyDescent="0.4">
      <c r="B14" s="31"/>
    </row>
    <row r="15" spans="2:3" ht="15" x14ac:dyDescent="0.2">
      <c r="B15" s="28"/>
    </row>
    <row r="16" spans="2:3" ht="15" x14ac:dyDescent="0.2">
      <c r="B16" s="29"/>
    </row>
    <row r="17" spans="2:2" ht="15" x14ac:dyDescent="0.2">
      <c r="B17" s="28"/>
    </row>
    <row r="19" spans="2:2" x14ac:dyDescent="0.2">
      <c r="B19" s="14"/>
    </row>
    <row r="35" spans="2:2" ht="21" x14ac:dyDescent="0.2">
      <c r="B35" s="31" t="s">
        <v>30</v>
      </c>
    </row>
    <row r="36" spans="2:2" ht="15" x14ac:dyDescent="0.2">
      <c r="B36" s="28" t="s">
        <v>34</v>
      </c>
    </row>
  </sheetData>
  <sheetProtection algorithmName="SHA-512" hashValue="H9BYrbAnq3/itkx+FKfNsLnlU6nW1F75H2Qxpylg5/rjtQcKGSaD+hifSz/l+0g235ovChUUdUngo1qgRj2C0g==" saltValue="nSHAgewNybwp8aO7MoXPTw==" spinCount="100000" sheet="1" formatCells="0" formatColumns="0" formatRows="0" insertColumns="0" insertRows="0" insertHyperlinks="0" deleteColumns="0" deleteRows="0" sort="0" autoFilter="0" pivotTables="0"/>
  <hyperlinks>
    <hyperlink ref="B2" r:id="rId1" xr:uid="{00000000-0004-0000-0100-000001000000}"/>
  </hyperlinks>
  <pageMargins left="0.5" right="0.5" top="0.5" bottom="0.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80BC00-EB90-4396-83C0-B93382E04EE4}">
  <sheetPr>
    <tabColor theme="3" tint="-0.249977111117893"/>
  </sheetPr>
  <dimension ref="A1:BH65"/>
  <sheetViews>
    <sheetView workbookViewId="0">
      <selection activeCell="D52" sqref="D52"/>
    </sheetView>
  </sheetViews>
  <sheetFormatPr defaultRowHeight="12.75" outlineLevelRow="1" x14ac:dyDescent="0.2"/>
  <cols>
    <col min="1" max="1" width="19.5703125" bestFit="1" customWidth="1"/>
    <col min="6" max="6" width="6.28515625" customWidth="1"/>
    <col min="7" max="8" width="10.7109375" bestFit="1" customWidth="1"/>
    <col min="9" max="9" width="10.140625" customWidth="1"/>
    <col min="10" max="10" width="11.140625" customWidth="1"/>
    <col min="11" max="11" width="12.140625" customWidth="1"/>
    <col min="12" max="12" width="10.5703125" customWidth="1"/>
    <col min="13" max="13" width="10.85546875" customWidth="1"/>
    <col min="14" max="14" width="8.7109375" customWidth="1"/>
    <col min="15" max="15" width="10.42578125" bestFit="1" customWidth="1"/>
    <col min="16" max="16" width="11.85546875" customWidth="1"/>
    <col min="17" max="17" width="10.42578125" customWidth="1"/>
    <col min="18" max="18" width="26" customWidth="1"/>
    <col min="19" max="19" width="10" customWidth="1"/>
    <col min="20" max="20" width="8.28515625" customWidth="1"/>
    <col min="21" max="21" width="10.7109375" bestFit="1" customWidth="1"/>
    <col min="22" max="22" width="11.140625" customWidth="1"/>
    <col min="23" max="23" width="10.5703125" customWidth="1"/>
    <col min="24" max="24" width="10.7109375" customWidth="1"/>
    <col min="26" max="26" width="10.7109375" customWidth="1"/>
    <col min="27" max="60" width="10.140625" bestFit="1" customWidth="1"/>
  </cols>
  <sheetData>
    <row r="1" spans="1:24" ht="33.75" x14ac:dyDescent="0.2">
      <c r="A1" s="133" t="s">
        <v>29</v>
      </c>
      <c r="B1" s="133"/>
      <c r="C1" s="133"/>
      <c r="D1" s="133"/>
      <c r="E1" s="133"/>
      <c r="F1" s="133"/>
      <c r="G1" s="133"/>
      <c r="H1" s="133"/>
      <c r="I1" s="133"/>
      <c r="J1" s="133"/>
      <c r="K1" s="133"/>
      <c r="L1" s="133"/>
      <c r="M1" s="133"/>
      <c r="N1" s="133"/>
      <c r="O1" s="133"/>
      <c r="P1" s="133"/>
      <c r="Q1" s="133"/>
      <c r="R1" s="133"/>
      <c r="S1" s="133"/>
      <c r="T1" s="133"/>
      <c r="U1" s="133"/>
      <c r="V1" s="133"/>
      <c r="W1" s="133"/>
      <c r="X1" s="133"/>
    </row>
    <row r="2" spans="1:24" x14ac:dyDescent="0.2">
      <c r="A2" s="1"/>
      <c r="B2" s="1"/>
      <c r="C2" s="1"/>
      <c r="D2" s="1"/>
      <c r="E2" s="1"/>
      <c r="F2" s="1"/>
      <c r="G2" s="1"/>
      <c r="H2" s="1"/>
      <c r="I2" s="1"/>
      <c r="J2" s="1"/>
      <c r="K2" s="1"/>
      <c r="L2" s="1"/>
      <c r="M2" s="1"/>
      <c r="N2" s="1"/>
      <c r="O2" s="1"/>
      <c r="P2" s="1"/>
      <c r="Q2" s="1"/>
      <c r="R2" s="1"/>
      <c r="S2" s="1"/>
      <c r="T2" s="1"/>
      <c r="U2" s="1"/>
      <c r="V2" s="1"/>
      <c r="W2" s="1"/>
      <c r="X2" s="1"/>
    </row>
    <row r="3" spans="1:24" x14ac:dyDescent="0.2">
      <c r="A3" s="1"/>
      <c r="B3" s="1"/>
      <c r="C3" s="1"/>
      <c r="D3" s="1"/>
      <c r="E3" s="1"/>
      <c r="F3" s="1"/>
      <c r="G3" s="1"/>
      <c r="H3" s="1"/>
      <c r="I3" s="1"/>
      <c r="J3" s="1"/>
      <c r="K3" s="1"/>
      <c r="L3" s="1"/>
      <c r="M3" s="1"/>
      <c r="N3" s="1"/>
      <c r="O3" s="1"/>
      <c r="P3" s="1"/>
      <c r="Q3" s="1"/>
      <c r="R3" s="1"/>
      <c r="S3" s="1"/>
      <c r="T3" s="1"/>
      <c r="U3" s="1"/>
      <c r="V3" s="1"/>
      <c r="W3" s="1"/>
      <c r="X3" s="1"/>
    </row>
    <row r="4" spans="1:24" ht="15" x14ac:dyDescent="0.2">
      <c r="A4" s="1"/>
      <c r="B4" s="1"/>
      <c r="C4" s="19" t="s">
        <v>5</v>
      </c>
      <c r="D4" s="134" t="s">
        <v>48</v>
      </c>
      <c r="E4" s="132"/>
      <c r="F4" s="135"/>
      <c r="G4" s="1"/>
      <c r="H4" s="1"/>
      <c r="I4" s="1"/>
      <c r="J4" s="1"/>
      <c r="K4" s="1"/>
      <c r="L4" s="1"/>
      <c r="M4" s="1"/>
      <c r="N4" s="1"/>
      <c r="O4" s="1"/>
      <c r="P4" s="1"/>
      <c r="Q4" s="1"/>
      <c r="R4" s="1"/>
      <c r="S4" s="1"/>
      <c r="T4" s="1"/>
      <c r="U4" s="1"/>
      <c r="V4" s="1"/>
      <c r="W4" s="1"/>
      <c r="X4" s="1"/>
    </row>
    <row r="5" spans="1:24" x14ac:dyDescent="0.2">
      <c r="A5" s="1"/>
      <c r="B5" s="1"/>
      <c r="C5" s="1"/>
      <c r="D5" s="1"/>
      <c r="E5" s="1"/>
      <c r="F5" s="1"/>
      <c r="G5" s="1"/>
      <c r="H5" s="1"/>
      <c r="I5" s="1"/>
      <c r="J5" s="1"/>
      <c r="K5" s="1"/>
      <c r="L5" s="1"/>
      <c r="M5" s="1"/>
      <c r="N5" s="1"/>
      <c r="O5" s="1"/>
      <c r="P5" s="1"/>
      <c r="Q5" s="1"/>
      <c r="R5" s="1"/>
      <c r="S5" s="1"/>
      <c r="T5" s="1"/>
      <c r="U5" s="1"/>
      <c r="V5" s="1"/>
      <c r="W5" s="1"/>
      <c r="X5" s="1"/>
    </row>
    <row r="6" spans="1:24" ht="18.75" x14ac:dyDescent="0.2">
      <c r="A6" s="1"/>
      <c r="B6" s="38" t="s">
        <v>33</v>
      </c>
      <c r="C6" s="1"/>
      <c r="D6" s="1"/>
      <c r="E6" s="1"/>
      <c r="F6" s="1"/>
      <c r="G6" s="1"/>
      <c r="H6" s="1"/>
      <c r="I6" s="1"/>
      <c r="J6" s="1"/>
      <c r="K6" s="1"/>
      <c r="L6" s="1"/>
      <c r="M6" s="1"/>
      <c r="N6" s="1"/>
      <c r="O6" s="1"/>
      <c r="P6" s="1"/>
      <c r="Q6" s="1"/>
      <c r="R6" s="1"/>
      <c r="S6" s="1"/>
      <c r="T6" s="1"/>
      <c r="U6" s="1"/>
      <c r="V6" s="1"/>
      <c r="W6" s="1"/>
      <c r="X6" s="1"/>
    </row>
    <row r="7" spans="1:24" x14ac:dyDescent="0.2">
      <c r="A7" s="1"/>
      <c r="B7" s="1"/>
      <c r="C7" s="1"/>
      <c r="D7" s="136"/>
      <c r="E7" s="136"/>
      <c r="F7" s="136"/>
      <c r="G7" s="1" t="s">
        <v>8</v>
      </c>
      <c r="H7" s="1" t="s">
        <v>7</v>
      </c>
      <c r="I7" s="1"/>
      <c r="J7" s="1"/>
      <c r="K7" s="1"/>
      <c r="L7" s="1"/>
      <c r="M7" s="136"/>
      <c r="N7" s="136"/>
      <c r="O7" s="1" t="s">
        <v>8</v>
      </c>
      <c r="P7" s="1" t="s">
        <v>7</v>
      </c>
      <c r="Q7" s="1"/>
      <c r="R7" s="1"/>
      <c r="S7" s="136"/>
      <c r="T7" s="136"/>
      <c r="U7" s="1" t="s">
        <v>8</v>
      </c>
      <c r="V7" s="1" t="s">
        <v>7</v>
      </c>
      <c r="W7" s="1"/>
      <c r="X7" s="1"/>
    </row>
    <row r="8" spans="1:24" ht="15" x14ac:dyDescent="0.2">
      <c r="A8" s="18"/>
      <c r="B8" s="18"/>
      <c r="C8" s="19" t="s">
        <v>47</v>
      </c>
      <c r="D8" s="130">
        <v>43473</v>
      </c>
      <c r="E8" s="132"/>
      <c r="F8" s="132"/>
      <c r="G8" s="116">
        <v>182</v>
      </c>
      <c r="H8" s="39">
        <f>I25</f>
        <v>43655</v>
      </c>
      <c r="I8" s="40"/>
      <c r="J8" s="1"/>
      <c r="K8" s="18"/>
      <c r="L8" s="19" t="s">
        <v>45</v>
      </c>
      <c r="M8" s="130">
        <v>43271</v>
      </c>
      <c r="N8" s="131"/>
      <c r="O8" s="116">
        <v>182</v>
      </c>
      <c r="P8" s="39">
        <f>I29</f>
        <v>43453</v>
      </c>
      <c r="Q8" s="18"/>
      <c r="R8" s="19" t="s">
        <v>17</v>
      </c>
      <c r="S8" s="130">
        <v>43382</v>
      </c>
      <c r="T8" s="131"/>
      <c r="U8" s="116">
        <v>90</v>
      </c>
      <c r="V8" s="39">
        <f>I33</f>
        <v>43472</v>
      </c>
      <c r="W8" s="20"/>
      <c r="X8" s="18"/>
    </row>
    <row r="9" spans="1:24" ht="15" x14ac:dyDescent="0.2">
      <c r="A9" s="18"/>
      <c r="B9" s="18"/>
      <c r="C9" s="19" t="s">
        <v>46</v>
      </c>
      <c r="D9" s="130">
        <v>43466</v>
      </c>
      <c r="E9" s="132"/>
      <c r="F9" s="132"/>
      <c r="G9" s="116">
        <v>762</v>
      </c>
      <c r="H9" s="39">
        <f>I26</f>
        <v>44228</v>
      </c>
      <c r="I9" s="1"/>
      <c r="J9" s="1"/>
      <c r="K9" s="18"/>
      <c r="L9" s="19" t="s">
        <v>39</v>
      </c>
      <c r="M9" s="130">
        <v>43428</v>
      </c>
      <c r="N9" s="131"/>
      <c r="O9" s="116">
        <v>365</v>
      </c>
      <c r="P9" s="39">
        <f>I30</f>
        <v>43793</v>
      </c>
      <c r="Q9" s="18"/>
      <c r="R9" s="19" t="s">
        <v>43</v>
      </c>
      <c r="S9" s="130">
        <v>43344</v>
      </c>
      <c r="T9" s="131"/>
      <c r="U9" s="116">
        <v>365</v>
      </c>
      <c r="V9" s="39">
        <f>I34</f>
        <v>43709</v>
      </c>
      <c r="W9" s="20"/>
      <c r="X9" s="18"/>
    </row>
    <row r="10" spans="1:24" ht="15" x14ac:dyDescent="0.2">
      <c r="A10" s="18"/>
      <c r="B10" s="18"/>
      <c r="C10" s="19" t="s">
        <v>11</v>
      </c>
      <c r="D10" s="130">
        <v>43768</v>
      </c>
      <c r="E10" s="132"/>
      <c r="F10" s="132"/>
      <c r="G10" s="116">
        <v>182</v>
      </c>
      <c r="H10" s="39">
        <f>I27</f>
        <v>43950</v>
      </c>
      <c r="I10" s="1"/>
      <c r="J10" s="1"/>
      <c r="K10" s="18"/>
      <c r="L10" s="19" t="s">
        <v>15</v>
      </c>
      <c r="M10" s="130">
        <v>43427</v>
      </c>
      <c r="N10" s="131"/>
      <c r="O10" s="116">
        <v>182</v>
      </c>
      <c r="P10" s="39">
        <f>I31</f>
        <v>43609</v>
      </c>
      <c r="Q10" s="18"/>
      <c r="R10" s="19" t="s">
        <v>40</v>
      </c>
      <c r="S10" s="130">
        <v>43405</v>
      </c>
      <c r="T10" s="131"/>
      <c r="U10" s="116">
        <v>182</v>
      </c>
      <c r="V10" s="39">
        <f>I35</f>
        <v>43587</v>
      </c>
      <c r="W10" s="20"/>
      <c r="X10" s="18"/>
    </row>
    <row r="11" spans="1:24" ht="15" x14ac:dyDescent="0.2">
      <c r="A11" s="18"/>
      <c r="B11" s="18"/>
      <c r="C11" s="19" t="s">
        <v>12</v>
      </c>
      <c r="D11" s="130">
        <v>43479</v>
      </c>
      <c r="E11" s="132"/>
      <c r="F11" s="132"/>
      <c r="G11" s="116">
        <v>365</v>
      </c>
      <c r="H11" s="39">
        <f>I28</f>
        <v>43844</v>
      </c>
      <c r="I11" s="1"/>
      <c r="J11" s="1"/>
      <c r="K11" s="18"/>
      <c r="L11" s="19" t="s">
        <v>16</v>
      </c>
      <c r="M11" s="130">
        <v>43160</v>
      </c>
      <c r="N11" s="131"/>
      <c r="O11" s="116">
        <v>365</v>
      </c>
      <c r="P11" s="39">
        <f>I32</f>
        <v>43525</v>
      </c>
      <c r="Q11" s="18"/>
      <c r="R11" s="19" t="s">
        <v>6</v>
      </c>
      <c r="S11" s="130">
        <v>43830</v>
      </c>
      <c r="T11" s="131"/>
      <c r="U11" s="116">
        <v>30</v>
      </c>
      <c r="V11" s="39">
        <f>I36</f>
        <v>43860</v>
      </c>
      <c r="W11" s="20"/>
      <c r="X11" s="18"/>
    </row>
    <row r="12" spans="1:24" ht="15" x14ac:dyDescent="0.2">
      <c r="A12" s="18"/>
      <c r="B12" s="18"/>
      <c r="C12" s="19" t="s">
        <v>36</v>
      </c>
      <c r="D12" s="130">
        <v>43511</v>
      </c>
      <c r="E12" s="132"/>
      <c r="F12" s="132"/>
      <c r="G12" s="116">
        <v>365</v>
      </c>
      <c r="H12" s="39">
        <f>I37</f>
        <v>43876</v>
      </c>
      <c r="I12" s="1"/>
      <c r="J12" s="1"/>
      <c r="K12" s="18"/>
      <c r="L12" s="19" t="s">
        <v>37</v>
      </c>
      <c r="M12" s="130">
        <v>43710</v>
      </c>
      <c r="N12" s="131"/>
      <c r="O12" s="116">
        <v>182</v>
      </c>
      <c r="P12" s="39">
        <f>I38</f>
        <v>43892</v>
      </c>
      <c r="Q12" s="18"/>
      <c r="R12" s="19" t="s">
        <v>42</v>
      </c>
      <c r="S12" s="130">
        <v>43617</v>
      </c>
      <c r="T12" s="131"/>
      <c r="U12" s="116">
        <v>365</v>
      </c>
      <c r="V12" s="39">
        <f>I39</f>
        <v>43982</v>
      </c>
      <c r="W12" s="20"/>
      <c r="X12" s="18"/>
    </row>
    <row r="13" spans="1:24" x14ac:dyDescent="0.2">
      <c r="A13" s="1"/>
      <c r="B13" s="119" t="s">
        <v>35</v>
      </c>
      <c r="C13" s="1"/>
      <c r="D13" s="1"/>
      <c r="E13" s="1"/>
      <c r="F13" s="1"/>
      <c r="G13" s="1"/>
      <c r="H13" s="1"/>
      <c r="I13" s="1"/>
      <c r="J13" s="1"/>
      <c r="K13" s="1"/>
      <c r="L13" s="1"/>
      <c r="M13" s="1"/>
      <c r="N13" s="1"/>
      <c r="O13" s="1"/>
      <c r="P13" s="1"/>
      <c r="Q13" s="1"/>
      <c r="R13" s="1"/>
      <c r="S13" s="1"/>
      <c r="T13" s="1"/>
      <c r="U13" s="1"/>
      <c r="V13" s="1"/>
      <c r="W13" s="1"/>
      <c r="X13" s="1"/>
    </row>
    <row r="14" spans="1:24" x14ac:dyDescent="0.2">
      <c r="A14" s="1"/>
      <c r="B14" s="1"/>
      <c r="C14" s="1"/>
      <c r="D14" s="1"/>
      <c r="E14" s="1"/>
      <c r="F14" s="1"/>
      <c r="G14" s="1"/>
      <c r="H14" s="1"/>
      <c r="I14" s="1"/>
      <c r="J14" s="1"/>
      <c r="K14" s="1"/>
      <c r="L14" s="1"/>
      <c r="M14" s="1"/>
      <c r="N14" s="1"/>
      <c r="O14" s="1"/>
      <c r="P14" s="1"/>
      <c r="Q14" s="1"/>
      <c r="R14" s="1"/>
      <c r="S14" s="1"/>
      <c r="T14" s="1"/>
      <c r="U14" s="1"/>
      <c r="V14" s="1"/>
      <c r="W14" s="1"/>
      <c r="X14" s="1"/>
    </row>
    <row r="15" spans="1:24" s="94" customFormat="1" hidden="1" outlineLevel="1" x14ac:dyDescent="0.2"/>
    <row r="16" spans="1:24" s="94" customFormat="1" hidden="1" outlineLevel="1" x14ac:dyDescent="0.2"/>
    <row r="17" spans="1:60" s="94" customFormat="1" hidden="1" outlineLevel="1" x14ac:dyDescent="0.2"/>
    <row r="18" spans="1:60" s="94" customFormat="1" hidden="1" outlineLevel="1" x14ac:dyDescent="0.2"/>
    <row r="19" spans="1:60" s="94" customFormat="1" hidden="1" outlineLevel="1" x14ac:dyDescent="0.2"/>
    <row r="20" spans="1:60" s="94" customFormat="1" hidden="1" outlineLevel="1" x14ac:dyDescent="0.2"/>
    <row r="21" spans="1:60" s="94" customFormat="1" hidden="1" outlineLevel="1" x14ac:dyDescent="0.2"/>
    <row r="22" spans="1:60" s="94" customFormat="1" hidden="1" outlineLevel="1" x14ac:dyDescent="0.2">
      <c r="E22" s="95"/>
      <c r="F22" s="96"/>
    </row>
    <row r="23" spans="1:60" s="94" customFormat="1" hidden="1" outlineLevel="1" x14ac:dyDescent="0.2">
      <c r="F23" s="97"/>
    </row>
    <row r="24" spans="1:60" s="94" customFormat="1" ht="15" hidden="1" outlineLevel="1" x14ac:dyDescent="0.2">
      <c r="B24" s="98"/>
      <c r="H24" s="96" t="s">
        <v>8</v>
      </c>
      <c r="I24" s="115" t="s">
        <v>32</v>
      </c>
    </row>
    <row r="25" spans="1:60" ht="15" hidden="1" outlineLevel="1" x14ac:dyDescent="0.2">
      <c r="A25" s="94"/>
      <c r="B25" s="98"/>
      <c r="C25" s="94"/>
      <c r="D25" s="94"/>
      <c r="E25" s="41"/>
      <c r="F25" s="41"/>
      <c r="G25" s="41" t="s">
        <v>9</v>
      </c>
      <c r="H25" s="42">
        <f>maintenance</f>
        <v>182</v>
      </c>
      <c r="I25" s="95">
        <f>D8+$H$25</f>
        <v>43655</v>
      </c>
      <c r="J25" s="95">
        <f>I25+$H$25</f>
        <v>43837</v>
      </c>
      <c r="K25" s="95">
        <f t="shared" ref="K25:AO25" si="0">J25+$H$25</f>
        <v>44019</v>
      </c>
      <c r="L25" s="95">
        <f t="shared" si="0"/>
        <v>44201</v>
      </c>
      <c r="M25" s="95">
        <f t="shared" si="0"/>
        <v>44383</v>
      </c>
      <c r="N25" s="95">
        <f t="shared" si="0"/>
        <v>44565</v>
      </c>
      <c r="O25" s="95">
        <f t="shared" si="0"/>
        <v>44747</v>
      </c>
      <c r="P25" s="95">
        <f t="shared" si="0"/>
        <v>44929</v>
      </c>
      <c r="Q25" s="95">
        <f t="shared" si="0"/>
        <v>45111</v>
      </c>
      <c r="R25" s="95">
        <f t="shared" si="0"/>
        <v>45293</v>
      </c>
      <c r="S25" s="95">
        <f t="shared" si="0"/>
        <v>45475</v>
      </c>
      <c r="T25" s="95">
        <f t="shared" si="0"/>
        <v>45657</v>
      </c>
      <c r="U25" s="95">
        <f t="shared" si="0"/>
        <v>45839</v>
      </c>
      <c r="V25" s="95">
        <f t="shared" si="0"/>
        <v>46021</v>
      </c>
      <c r="W25" s="95">
        <f t="shared" si="0"/>
        <v>46203</v>
      </c>
      <c r="X25" s="95">
        <f t="shared" si="0"/>
        <v>46385</v>
      </c>
      <c r="Y25" s="95">
        <f t="shared" si="0"/>
        <v>46567</v>
      </c>
      <c r="Z25" s="95">
        <f t="shared" si="0"/>
        <v>46749</v>
      </c>
      <c r="AA25" s="95">
        <f t="shared" si="0"/>
        <v>46931</v>
      </c>
      <c r="AB25" s="95">
        <f t="shared" si="0"/>
        <v>47113</v>
      </c>
      <c r="AC25" s="95">
        <f t="shared" si="0"/>
        <v>47295</v>
      </c>
      <c r="AD25" s="95">
        <f t="shared" si="0"/>
        <v>47477</v>
      </c>
      <c r="AE25" s="95">
        <f t="shared" si="0"/>
        <v>47659</v>
      </c>
      <c r="AF25" s="95">
        <f t="shared" si="0"/>
        <v>47841</v>
      </c>
      <c r="AG25" s="95">
        <f t="shared" si="0"/>
        <v>48023</v>
      </c>
      <c r="AH25" s="95">
        <f t="shared" si="0"/>
        <v>48205</v>
      </c>
      <c r="AI25" s="95">
        <f t="shared" si="0"/>
        <v>48387</v>
      </c>
      <c r="AJ25" s="95">
        <f t="shared" si="0"/>
        <v>48569</v>
      </c>
      <c r="AK25" s="95">
        <f t="shared" si="0"/>
        <v>48751</v>
      </c>
      <c r="AL25" s="95">
        <f t="shared" si="0"/>
        <v>48933</v>
      </c>
      <c r="AM25" s="95">
        <f t="shared" si="0"/>
        <v>49115</v>
      </c>
      <c r="AN25" s="95">
        <f t="shared" si="0"/>
        <v>49297</v>
      </c>
      <c r="AO25" s="95">
        <f t="shared" si="0"/>
        <v>49479</v>
      </c>
      <c r="AP25" s="95">
        <f t="shared" ref="AP25:BH25" si="1">AO25+$H$25</f>
        <v>49661</v>
      </c>
      <c r="AQ25" s="95">
        <f t="shared" si="1"/>
        <v>49843</v>
      </c>
      <c r="AR25" s="95">
        <f t="shared" si="1"/>
        <v>50025</v>
      </c>
      <c r="AS25" s="95">
        <f t="shared" si="1"/>
        <v>50207</v>
      </c>
      <c r="AT25" s="95">
        <f t="shared" si="1"/>
        <v>50389</v>
      </c>
      <c r="AU25" s="95">
        <f t="shared" si="1"/>
        <v>50571</v>
      </c>
      <c r="AV25" s="95">
        <f t="shared" si="1"/>
        <v>50753</v>
      </c>
      <c r="AW25" s="95">
        <f t="shared" si="1"/>
        <v>50935</v>
      </c>
      <c r="AX25" s="95">
        <f t="shared" si="1"/>
        <v>51117</v>
      </c>
      <c r="AY25" s="95">
        <f t="shared" si="1"/>
        <v>51299</v>
      </c>
      <c r="AZ25" s="95">
        <f t="shared" si="1"/>
        <v>51481</v>
      </c>
      <c r="BA25" s="95">
        <f t="shared" si="1"/>
        <v>51663</v>
      </c>
      <c r="BB25" s="95">
        <f t="shared" si="1"/>
        <v>51845</v>
      </c>
      <c r="BC25" s="95">
        <f t="shared" si="1"/>
        <v>52027</v>
      </c>
      <c r="BD25" s="95">
        <f t="shared" si="1"/>
        <v>52209</v>
      </c>
      <c r="BE25" s="95">
        <f t="shared" si="1"/>
        <v>52391</v>
      </c>
      <c r="BF25" s="95">
        <f t="shared" si="1"/>
        <v>52573</v>
      </c>
      <c r="BG25" s="95">
        <f t="shared" si="1"/>
        <v>52755</v>
      </c>
      <c r="BH25" s="95">
        <f t="shared" si="1"/>
        <v>52937</v>
      </c>
    </row>
    <row r="26" spans="1:60" ht="15" hidden="1" outlineLevel="1" x14ac:dyDescent="0.2">
      <c r="A26" s="94"/>
      <c r="B26" s="98"/>
      <c r="C26" s="94"/>
      <c r="D26" s="94"/>
      <c r="E26" s="51"/>
      <c r="F26" s="51"/>
      <c r="G26" s="51" t="s">
        <v>10</v>
      </c>
      <c r="H26" s="52">
        <f>gardening</f>
        <v>762</v>
      </c>
      <c r="I26" s="95">
        <f>D9+$H$26</f>
        <v>44228</v>
      </c>
      <c r="J26" s="95">
        <f>I26+$H$26</f>
        <v>44990</v>
      </c>
      <c r="K26" s="95">
        <f t="shared" ref="K26:AO26" si="2">J26+$H$26</f>
        <v>45752</v>
      </c>
      <c r="L26" s="95">
        <f t="shared" si="2"/>
        <v>46514</v>
      </c>
      <c r="M26" s="95">
        <f t="shared" si="2"/>
        <v>47276</v>
      </c>
      <c r="N26" s="95">
        <f t="shared" si="2"/>
        <v>48038</v>
      </c>
      <c r="O26" s="95">
        <f t="shared" si="2"/>
        <v>48800</v>
      </c>
      <c r="P26" s="95">
        <f t="shared" si="2"/>
        <v>49562</v>
      </c>
      <c r="Q26" s="95">
        <f t="shared" si="2"/>
        <v>50324</v>
      </c>
      <c r="R26" s="95">
        <f t="shared" si="2"/>
        <v>51086</v>
      </c>
      <c r="S26" s="95">
        <f t="shared" si="2"/>
        <v>51848</v>
      </c>
      <c r="T26" s="95">
        <f t="shared" si="2"/>
        <v>52610</v>
      </c>
      <c r="U26" s="95">
        <f t="shared" si="2"/>
        <v>53372</v>
      </c>
      <c r="V26" s="95">
        <f t="shared" si="2"/>
        <v>54134</v>
      </c>
      <c r="W26" s="95">
        <f t="shared" si="2"/>
        <v>54896</v>
      </c>
      <c r="X26" s="95">
        <f t="shared" si="2"/>
        <v>55658</v>
      </c>
      <c r="Y26" s="95">
        <f t="shared" si="2"/>
        <v>56420</v>
      </c>
      <c r="Z26" s="95">
        <f t="shared" si="2"/>
        <v>57182</v>
      </c>
      <c r="AA26" s="95">
        <f t="shared" si="2"/>
        <v>57944</v>
      </c>
      <c r="AB26" s="95">
        <f t="shared" si="2"/>
        <v>58706</v>
      </c>
      <c r="AC26" s="95">
        <f t="shared" si="2"/>
        <v>59468</v>
      </c>
      <c r="AD26" s="95">
        <f t="shared" si="2"/>
        <v>60230</v>
      </c>
      <c r="AE26" s="95">
        <f t="shared" si="2"/>
        <v>60992</v>
      </c>
      <c r="AF26" s="95">
        <f t="shared" si="2"/>
        <v>61754</v>
      </c>
      <c r="AG26" s="95">
        <f t="shared" si="2"/>
        <v>62516</v>
      </c>
      <c r="AH26" s="95">
        <f t="shared" si="2"/>
        <v>63278</v>
      </c>
      <c r="AI26" s="95">
        <f t="shared" si="2"/>
        <v>64040</v>
      </c>
      <c r="AJ26" s="95">
        <f t="shared" si="2"/>
        <v>64802</v>
      </c>
      <c r="AK26" s="95">
        <f t="shared" si="2"/>
        <v>65564</v>
      </c>
      <c r="AL26" s="95">
        <f t="shared" si="2"/>
        <v>66326</v>
      </c>
      <c r="AM26" s="95">
        <f t="shared" si="2"/>
        <v>67088</v>
      </c>
      <c r="AN26" s="95">
        <f t="shared" si="2"/>
        <v>67850</v>
      </c>
      <c r="AO26" s="95">
        <f t="shared" si="2"/>
        <v>68612</v>
      </c>
      <c r="AP26" s="95">
        <f t="shared" ref="AP26:BH26" si="3">AO26+$H$26</f>
        <v>69374</v>
      </c>
      <c r="AQ26" s="95">
        <f t="shared" si="3"/>
        <v>70136</v>
      </c>
      <c r="AR26" s="95">
        <f t="shared" si="3"/>
        <v>70898</v>
      </c>
      <c r="AS26" s="95">
        <f t="shared" si="3"/>
        <v>71660</v>
      </c>
      <c r="AT26" s="95">
        <f t="shared" si="3"/>
        <v>72422</v>
      </c>
      <c r="AU26" s="95">
        <f t="shared" si="3"/>
        <v>73184</v>
      </c>
      <c r="AV26" s="95">
        <f t="shared" si="3"/>
        <v>73946</v>
      </c>
      <c r="AW26" s="95">
        <f t="shared" si="3"/>
        <v>74708</v>
      </c>
      <c r="AX26" s="95">
        <f t="shared" si="3"/>
        <v>75470</v>
      </c>
      <c r="AY26" s="95">
        <f t="shared" si="3"/>
        <v>76232</v>
      </c>
      <c r="AZ26" s="95">
        <f t="shared" si="3"/>
        <v>76994</v>
      </c>
      <c r="BA26" s="95">
        <f t="shared" si="3"/>
        <v>77756</v>
      </c>
      <c r="BB26" s="95">
        <f t="shared" si="3"/>
        <v>78518</v>
      </c>
      <c r="BC26" s="95">
        <f t="shared" si="3"/>
        <v>79280</v>
      </c>
      <c r="BD26" s="95">
        <f t="shared" si="3"/>
        <v>80042</v>
      </c>
      <c r="BE26" s="95">
        <f t="shared" si="3"/>
        <v>80804</v>
      </c>
      <c r="BF26" s="95">
        <f t="shared" si="3"/>
        <v>81566</v>
      </c>
      <c r="BG26" s="95">
        <f t="shared" si="3"/>
        <v>82328</v>
      </c>
      <c r="BH26" s="95">
        <f t="shared" si="3"/>
        <v>83090</v>
      </c>
    </row>
    <row r="27" spans="1:60" ht="15" hidden="1" outlineLevel="1" x14ac:dyDescent="0.2">
      <c r="A27" s="94"/>
      <c r="B27" s="98"/>
      <c r="C27" s="94"/>
      <c r="D27" s="94"/>
      <c r="E27" s="43"/>
      <c r="F27" s="43"/>
      <c r="G27" s="43" t="s">
        <v>11</v>
      </c>
      <c r="H27" s="44">
        <f>Sandpit</f>
        <v>182</v>
      </c>
      <c r="I27" s="95">
        <f>D10+$H$27</f>
        <v>43950</v>
      </c>
      <c r="J27" s="95">
        <f>I27+$H$27</f>
        <v>44132</v>
      </c>
      <c r="K27" s="95">
        <f t="shared" ref="K27:AO27" si="4">J27+$H$27</f>
        <v>44314</v>
      </c>
      <c r="L27" s="95">
        <f t="shared" si="4"/>
        <v>44496</v>
      </c>
      <c r="M27" s="95">
        <f t="shared" si="4"/>
        <v>44678</v>
      </c>
      <c r="N27" s="95">
        <f t="shared" si="4"/>
        <v>44860</v>
      </c>
      <c r="O27" s="95">
        <f t="shared" si="4"/>
        <v>45042</v>
      </c>
      <c r="P27" s="95">
        <f t="shared" si="4"/>
        <v>45224</v>
      </c>
      <c r="Q27" s="95">
        <f t="shared" si="4"/>
        <v>45406</v>
      </c>
      <c r="R27" s="95">
        <f t="shared" si="4"/>
        <v>45588</v>
      </c>
      <c r="S27" s="95">
        <f t="shared" si="4"/>
        <v>45770</v>
      </c>
      <c r="T27" s="95">
        <f t="shared" si="4"/>
        <v>45952</v>
      </c>
      <c r="U27" s="95">
        <f t="shared" si="4"/>
        <v>46134</v>
      </c>
      <c r="V27" s="95">
        <f t="shared" si="4"/>
        <v>46316</v>
      </c>
      <c r="W27" s="95">
        <f t="shared" si="4"/>
        <v>46498</v>
      </c>
      <c r="X27" s="95">
        <f t="shared" si="4"/>
        <v>46680</v>
      </c>
      <c r="Y27" s="95">
        <f t="shared" si="4"/>
        <v>46862</v>
      </c>
      <c r="Z27" s="95">
        <f t="shared" si="4"/>
        <v>47044</v>
      </c>
      <c r="AA27" s="95">
        <f t="shared" si="4"/>
        <v>47226</v>
      </c>
      <c r="AB27" s="95">
        <f t="shared" si="4"/>
        <v>47408</v>
      </c>
      <c r="AC27" s="95">
        <f t="shared" si="4"/>
        <v>47590</v>
      </c>
      <c r="AD27" s="95">
        <f t="shared" si="4"/>
        <v>47772</v>
      </c>
      <c r="AE27" s="95">
        <f t="shared" si="4"/>
        <v>47954</v>
      </c>
      <c r="AF27" s="95">
        <f t="shared" si="4"/>
        <v>48136</v>
      </c>
      <c r="AG27" s="95">
        <f t="shared" si="4"/>
        <v>48318</v>
      </c>
      <c r="AH27" s="95">
        <f t="shared" si="4"/>
        <v>48500</v>
      </c>
      <c r="AI27" s="95">
        <f t="shared" si="4"/>
        <v>48682</v>
      </c>
      <c r="AJ27" s="95">
        <f t="shared" si="4"/>
        <v>48864</v>
      </c>
      <c r="AK27" s="95">
        <f t="shared" si="4"/>
        <v>49046</v>
      </c>
      <c r="AL27" s="95">
        <f t="shared" si="4"/>
        <v>49228</v>
      </c>
      <c r="AM27" s="95">
        <f t="shared" si="4"/>
        <v>49410</v>
      </c>
      <c r="AN27" s="95">
        <f t="shared" si="4"/>
        <v>49592</v>
      </c>
      <c r="AO27" s="95">
        <f t="shared" si="4"/>
        <v>49774</v>
      </c>
      <c r="AP27" s="95">
        <f t="shared" ref="AP27:BH27" si="5">AO27+$H$27</f>
        <v>49956</v>
      </c>
      <c r="AQ27" s="95">
        <f t="shared" si="5"/>
        <v>50138</v>
      </c>
      <c r="AR27" s="95">
        <f t="shared" si="5"/>
        <v>50320</v>
      </c>
      <c r="AS27" s="95">
        <f t="shared" si="5"/>
        <v>50502</v>
      </c>
      <c r="AT27" s="95">
        <f t="shared" si="5"/>
        <v>50684</v>
      </c>
      <c r="AU27" s="95">
        <f t="shared" si="5"/>
        <v>50866</v>
      </c>
      <c r="AV27" s="95">
        <f t="shared" si="5"/>
        <v>51048</v>
      </c>
      <c r="AW27" s="95">
        <f t="shared" si="5"/>
        <v>51230</v>
      </c>
      <c r="AX27" s="95">
        <f t="shared" si="5"/>
        <v>51412</v>
      </c>
      <c r="AY27" s="95">
        <f t="shared" si="5"/>
        <v>51594</v>
      </c>
      <c r="AZ27" s="95">
        <f t="shared" si="5"/>
        <v>51776</v>
      </c>
      <c r="BA27" s="95">
        <f t="shared" si="5"/>
        <v>51958</v>
      </c>
      <c r="BB27" s="95">
        <f t="shared" si="5"/>
        <v>52140</v>
      </c>
      <c r="BC27" s="95">
        <f t="shared" si="5"/>
        <v>52322</v>
      </c>
      <c r="BD27" s="95">
        <f t="shared" si="5"/>
        <v>52504</v>
      </c>
      <c r="BE27" s="95">
        <f t="shared" si="5"/>
        <v>52686</v>
      </c>
      <c r="BF27" s="95">
        <f t="shared" si="5"/>
        <v>52868</v>
      </c>
      <c r="BG27" s="95">
        <f t="shared" si="5"/>
        <v>53050</v>
      </c>
      <c r="BH27" s="95">
        <f t="shared" si="5"/>
        <v>53232</v>
      </c>
    </row>
    <row r="28" spans="1:60" ht="15" hidden="1" outlineLevel="1" x14ac:dyDescent="0.2">
      <c r="A28" s="94"/>
      <c r="B28" s="98"/>
      <c r="C28" s="94"/>
      <c r="D28" s="94"/>
      <c r="E28" s="45"/>
      <c r="F28" s="45"/>
      <c r="G28" s="45" t="s">
        <v>12</v>
      </c>
      <c r="H28" s="46">
        <f>TMV</f>
        <v>365</v>
      </c>
      <c r="I28" s="95">
        <f>D11+$H$28</f>
        <v>43844</v>
      </c>
      <c r="J28" s="95">
        <f>I28+$H$28</f>
        <v>44209</v>
      </c>
      <c r="K28" s="95">
        <f t="shared" ref="K28:AO28" si="6">J28+$H$28</f>
        <v>44574</v>
      </c>
      <c r="L28" s="95">
        <f t="shared" si="6"/>
        <v>44939</v>
      </c>
      <c r="M28" s="95">
        <f t="shared" si="6"/>
        <v>45304</v>
      </c>
      <c r="N28" s="95">
        <f t="shared" si="6"/>
        <v>45669</v>
      </c>
      <c r="O28" s="95">
        <f t="shared" si="6"/>
        <v>46034</v>
      </c>
      <c r="P28" s="95">
        <f t="shared" si="6"/>
        <v>46399</v>
      </c>
      <c r="Q28" s="95">
        <f t="shared" si="6"/>
        <v>46764</v>
      </c>
      <c r="R28" s="95">
        <f t="shared" si="6"/>
        <v>47129</v>
      </c>
      <c r="S28" s="95">
        <f t="shared" si="6"/>
        <v>47494</v>
      </c>
      <c r="T28" s="95">
        <f t="shared" si="6"/>
        <v>47859</v>
      </c>
      <c r="U28" s="95">
        <f t="shared" si="6"/>
        <v>48224</v>
      </c>
      <c r="V28" s="95">
        <f t="shared" si="6"/>
        <v>48589</v>
      </c>
      <c r="W28" s="95">
        <f t="shared" si="6"/>
        <v>48954</v>
      </c>
      <c r="X28" s="95">
        <f t="shared" si="6"/>
        <v>49319</v>
      </c>
      <c r="Y28" s="95">
        <f t="shared" si="6"/>
        <v>49684</v>
      </c>
      <c r="Z28" s="95">
        <f t="shared" si="6"/>
        <v>50049</v>
      </c>
      <c r="AA28" s="95">
        <f t="shared" si="6"/>
        <v>50414</v>
      </c>
      <c r="AB28" s="95">
        <f t="shared" si="6"/>
        <v>50779</v>
      </c>
      <c r="AC28" s="95">
        <f t="shared" si="6"/>
        <v>51144</v>
      </c>
      <c r="AD28" s="95">
        <f t="shared" si="6"/>
        <v>51509</v>
      </c>
      <c r="AE28" s="95">
        <f t="shared" si="6"/>
        <v>51874</v>
      </c>
      <c r="AF28" s="95">
        <f t="shared" si="6"/>
        <v>52239</v>
      </c>
      <c r="AG28" s="95">
        <f t="shared" si="6"/>
        <v>52604</v>
      </c>
      <c r="AH28" s="95">
        <f t="shared" si="6"/>
        <v>52969</v>
      </c>
      <c r="AI28" s="95">
        <f t="shared" si="6"/>
        <v>53334</v>
      </c>
      <c r="AJ28" s="95">
        <f t="shared" si="6"/>
        <v>53699</v>
      </c>
      <c r="AK28" s="95">
        <f t="shared" si="6"/>
        <v>54064</v>
      </c>
      <c r="AL28" s="95">
        <f t="shared" si="6"/>
        <v>54429</v>
      </c>
      <c r="AM28" s="95">
        <f t="shared" si="6"/>
        <v>54794</v>
      </c>
      <c r="AN28" s="95">
        <f t="shared" si="6"/>
        <v>55159</v>
      </c>
      <c r="AO28" s="95">
        <f t="shared" si="6"/>
        <v>55524</v>
      </c>
      <c r="AP28" s="95">
        <f t="shared" ref="AP28:BH28" si="7">AO28+$H$28</f>
        <v>55889</v>
      </c>
      <c r="AQ28" s="95">
        <f t="shared" si="7"/>
        <v>56254</v>
      </c>
      <c r="AR28" s="95">
        <f t="shared" si="7"/>
        <v>56619</v>
      </c>
      <c r="AS28" s="95">
        <f t="shared" si="7"/>
        <v>56984</v>
      </c>
      <c r="AT28" s="95">
        <f t="shared" si="7"/>
        <v>57349</v>
      </c>
      <c r="AU28" s="95">
        <f t="shared" si="7"/>
        <v>57714</v>
      </c>
      <c r="AV28" s="95">
        <f t="shared" si="7"/>
        <v>58079</v>
      </c>
      <c r="AW28" s="95">
        <f t="shared" si="7"/>
        <v>58444</v>
      </c>
      <c r="AX28" s="95">
        <f t="shared" si="7"/>
        <v>58809</v>
      </c>
      <c r="AY28" s="95">
        <f t="shared" si="7"/>
        <v>59174</v>
      </c>
      <c r="AZ28" s="95">
        <f t="shared" si="7"/>
        <v>59539</v>
      </c>
      <c r="BA28" s="95">
        <f t="shared" si="7"/>
        <v>59904</v>
      </c>
      <c r="BB28" s="95">
        <f t="shared" si="7"/>
        <v>60269</v>
      </c>
      <c r="BC28" s="95">
        <f t="shared" si="7"/>
        <v>60634</v>
      </c>
      <c r="BD28" s="95">
        <f t="shared" si="7"/>
        <v>60999</v>
      </c>
      <c r="BE28" s="95">
        <f t="shared" si="7"/>
        <v>61364</v>
      </c>
      <c r="BF28" s="95">
        <f t="shared" si="7"/>
        <v>61729</v>
      </c>
      <c r="BG28" s="95">
        <f t="shared" si="7"/>
        <v>62094</v>
      </c>
      <c r="BH28" s="95">
        <f t="shared" si="7"/>
        <v>62459</v>
      </c>
    </row>
    <row r="29" spans="1:60" ht="15" hidden="1" outlineLevel="1" x14ac:dyDescent="0.2">
      <c r="A29" s="94"/>
      <c r="B29" s="98"/>
      <c r="C29" s="94"/>
      <c r="D29" s="94"/>
      <c r="E29" s="47"/>
      <c r="F29" s="47"/>
      <c r="G29" s="47" t="s">
        <v>13</v>
      </c>
      <c r="H29" s="48">
        <f>O8</f>
        <v>182</v>
      </c>
      <c r="I29" s="95">
        <f>M8+$H$29</f>
        <v>43453</v>
      </c>
      <c r="J29" s="95">
        <f>I29+$H$29</f>
        <v>43635</v>
      </c>
      <c r="K29" s="95">
        <f t="shared" ref="K29:AO29" si="8">J29+$H$29</f>
        <v>43817</v>
      </c>
      <c r="L29" s="95">
        <f t="shared" si="8"/>
        <v>43999</v>
      </c>
      <c r="M29" s="95">
        <f t="shared" si="8"/>
        <v>44181</v>
      </c>
      <c r="N29" s="95">
        <f t="shared" si="8"/>
        <v>44363</v>
      </c>
      <c r="O29" s="95">
        <f t="shared" si="8"/>
        <v>44545</v>
      </c>
      <c r="P29" s="95">
        <f t="shared" si="8"/>
        <v>44727</v>
      </c>
      <c r="Q29" s="95">
        <f t="shared" si="8"/>
        <v>44909</v>
      </c>
      <c r="R29" s="95">
        <f t="shared" si="8"/>
        <v>45091</v>
      </c>
      <c r="S29" s="95">
        <f t="shared" si="8"/>
        <v>45273</v>
      </c>
      <c r="T29" s="95">
        <f t="shared" si="8"/>
        <v>45455</v>
      </c>
      <c r="U29" s="95">
        <f t="shared" si="8"/>
        <v>45637</v>
      </c>
      <c r="V29" s="95">
        <f t="shared" si="8"/>
        <v>45819</v>
      </c>
      <c r="W29" s="95">
        <f t="shared" si="8"/>
        <v>46001</v>
      </c>
      <c r="X29" s="95">
        <f t="shared" si="8"/>
        <v>46183</v>
      </c>
      <c r="Y29" s="95">
        <f t="shared" si="8"/>
        <v>46365</v>
      </c>
      <c r="Z29" s="95">
        <f t="shared" si="8"/>
        <v>46547</v>
      </c>
      <c r="AA29" s="95">
        <f t="shared" si="8"/>
        <v>46729</v>
      </c>
      <c r="AB29" s="95">
        <f t="shared" si="8"/>
        <v>46911</v>
      </c>
      <c r="AC29" s="95">
        <f t="shared" si="8"/>
        <v>47093</v>
      </c>
      <c r="AD29" s="95">
        <f t="shared" si="8"/>
        <v>47275</v>
      </c>
      <c r="AE29" s="95">
        <f t="shared" si="8"/>
        <v>47457</v>
      </c>
      <c r="AF29" s="95">
        <f t="shared" si="8"/>
        <v>47639</v>
      </c>
      <c r="AG29" s="95">
        <f t="shared" si="8"/>
        <v>47821</v>
      </c>
      <c r="AH29" s="95">
        <f t="shared" si="8"/>
        <v>48003</v>
      </c>
      <c r="AI29" s="95">
        <f t="shared" si="8"/>
        <v>48185</v>
      </c>
      <c r="AJ29" s="95">
        <f t="shared" si="8"/>
        <v>48367</v>
      </c>
      <c r="AK29" s="95">
        <f t="shared" si="8"/>
        <v>48549</v>
      </c>
      <c r="AL29" s="95">
        <f t="shared" si="8"/>
        <v>48731</v>
      </c>
      <c r="AM29" s="95">
        <f t="shared" si="8"/>
        <v>48913</v>
      </c>
      <c r="AN29" s="95">
        <f t="shared" si="8"/>
        <v>49095</v>
      </c>
      <c r="AO29" s="95">
        <f t="shared" si="8"/>
        <v>49277</v>
      </c>
      <c r="AP29" s="95">
        <f t="shared" ref="AP29:BH29" si="9">AO29+$H$29</f>
        <v>49459</v>
      </c>
      <c r="AQ29" s="95">
        <f t="shared" si="9"/>
        <v>49641</v>
      </c>
      <c r="AR29" s="95">
        <f t="shared" si="9"/>
        <v>49823</v>
      </c>
      <c r="AS29" s="95">
        <f t="shared" si="9"/>
        <v>50005</v>
      </c>
      <c r="AT29" s="95">
        <f t="shared" si="9"/>
        <v>50187</v>
      </c>
      <c r="AU29" s="95">
        <f t="shared" si="9"/>
        <v>50369</v>
      </c>
      <c r="AV29" s="95">
        <f t="shared" si="9"/>
        <v>50551</v>
      </c>
      <c r="AW29" s="95">
        <f t="shared" si="9"/>
        <v>50733</v>
      </c>
      <c r="AX29" s="95">
        <f t="shared" si="9"/>
        <v>50915</v>
      </c>
      <c r="AY29" s="95">
        <f t="shared" si="9"/>
        <v>51097</v>
      </c>
      <c r="AZ29" s="95">
        <f t="shared" si="9"/>
        <v>51279</v>
      </c>
      <c r="BA29" s="95">
        <f t="shared" si="9"/>
        <v>51461</v>
      </c>
      <c r="BB29" s="95">
        <f t="shared" si="9"/>
        <v>51643</v>
      </c>
      <c r="BC29" s="95">
        <f t="shared" si="9"/>
        <v>51825</v>
      </c>
      <c r="BD29" s="95">
        <f t="shared" si="9"/>
        <v>52007</v>
      </c>
      <c r="BE29" s="95">
        <f t="shared" si="9"/>
        <v>52189</v>
      </c>
      <c r="BF29" s="95">
        <f t="shared" si="9"/>
        <v>52371</v>
      </c>
      <c r="BG29" s="95">
        <f t="shared" si="9"/>
        <v>52553</v>
      </c>
      <c r="BH29" s="95">
        <f t="shared" si="9"/>
        <v>52735</v>
      </c>
    </row>
    <row r="30" spans="1:60" ht="15" hidden="1" outlineLevel="1" x14ac:dyDescent="0.2">
      <c r="A30" s="94"/>
      <c r="B30" s="98"/>
      <c r="C30" s="94"/>
      <c r="D30" s="94"/>
      <c r="E30" s="49"/>
      <c r="F30" s="49"/>
      <c r="G30" s="49" t="s">
        <v>39</v>
      </c>
      <c r="H30" s="50">
        <f>O9</f>
        <v>365</v>
      </c>
      <c r="I30" s="95">
        <f>M9+$H$30</f>
        <v>43793</v>
      </c>
      <c r="J30" s="95">
        <f>I30+$H$30</f>
        <v>44158</v>
      </c>
      <c r="K30" s="95">
        <f t="shared" ref="K30:AO30" si="10">J30+$H$30</f>
        <v>44523</v>
      </c>
      <c r="L30" s="95">
        <f t="shared" si="10"/>
        <v>44888</v>
      </c>
      <c r="M30" s="95">
        <f t="shared" si="10"/>
        <v>45253</v>
      </c>
      <c r="N30" s="95">
        <f t="shared" si="10"/>
        <v>45618</v>
      </c>
      <c r="O30" s="95">
        <f t="shared" si="10"/>
        <v>45983</v>
      </c>
      <c r="P30" s="95">
        <f t="shared" si="10"/>
        <v>46348</v>
      </c>
      <c r="Q30" s="95">
        <f t="shared" si="10"/>
        <v>46713</v>
      </c>
      <c r="R30" s="95">
        <f t="shared" si="10"/>
        <v>47078</v>
      </c>
      <c r="S30" s="95">
        <f t="shared" si="10"/>
        <v>47443</v>
      </c>
      <c r="T30" s="95">
        <f t="shared" si="10"/>
        <v>47808</v>
      </c>
      <c r="U30" s="95">
        <f t="shared" si="10"/>
        <v>48173</v>
      </c>
      <c r="V30" s="95">
        <f t="shared" si="10"/>
        <v>48538</v>
      </c>
      <c r="W30" s="95">
        <f t="shared" si="10"/>
        <v>48903</v>
      </c>
      <c r="X30" s="95">
        <f t="shared" si="10"/>
        <v>49268</v>
      </c>
      <c r="Y30" s="95">
        <f t="shared" si="10"/>
        <v>49633</v>
      </c>
      <c r="Z30" s="95">
        <f t="shared" si="10"/>
        <v>49998</v>
      </c>
      <c r="AA30" s="95">
        <f t="shared" si="10"/>
        <v>50363</v>
      </c>
      <c r="AB30" s="95">
        <f t="shared" si="10"/>
        <v>50728</v>
      </c>
      <c r="AC30" s="95">
        <f t="shared" si="10"/>
        <v>51093</v>
      </c>
      <c r="AD30" s="95">
        <f t="shared" si="10"/>
        <v>51458</v>
      </c>
      <c r="AE30" s="95">
        <f t="shared" si="10"/>
        <v>51823</v>
      </c>
      <c r="AF30" s="95">
        <f t="shared" si="10"/>
        <v>52188</v>
      </c>
      <c r="AG30" s="95">
        <f t="shared" si="10"/>
        <v>52553</v>
      </c>
      <c r="AH30" s="95">
        <f t="shared" si="10"/>
        <v>52918</v>
      </c>
      <c r="AI30" s="95">
        <f t="shared" si="10"/>
        <v>53283</v>
      </c>
      <c r="AJ30" s="95">
        <f t="shared" si="10"/>
        <v>53648</v>
      </c>
      <c r="AK30" s="95">
        <f t="shared" si="10"/>
        <v>54013</v>
      </c>
      <c r="AL30" s="95">
        <f t="shared" si="10"/>
        <v>54378</v>
      </c>
      <c r="AM30" s="95">
        <f t="shared" si="10"/>
        <v>54743</v>
      </c>
      <c r="AN30" s="95">
        <f t="shared" si="10"/>
        <v>55108</v>
      </c>
      <c r="AO30" s="95">
        <f t="shared" si="10"/>
        <v>55473</v>
      </c>
      <c r="AP30" s="95">
        <f t="shared" ref="AP30:BH30" si="11">AO30+$H$30</f>
        <v>55838</v>
      </c>
      <c r="AQ30" s="95">
        <f t="shared" si="11"/>
        <v>56203</v>
      </c>
      <c r="AR30" s="95">
        <f t="shared" si="11"/>
        <v>56568</v>
      </c>
      <c r="AS30" s="95">
        <f t="shared" si="11"/>
        <v>56933</v>
      </c>
      <c r="AT30" s="95">
        <f t="shared" si="11"/>
        <v>57298</v>
      </c>
      <c r="AU30" s="95">
        <f t="shared" si="11"/>
        <v>57663</v>
      </c>
      <c r="AV30" s="95">
        <f t="shared" si="11"/>
        <v>58028</v>
      </c>
      <c r="AW30" s="95">
        <f t="shared" si="11"/>
        <v>58393</v>
      </c>
      <c r="AX30" s="95">
        <f t="shared" si="11"/>
        <v>58758</v>
      </c>
      <c r="AY30" s="95">
        <f t="shared" si="11"/>
        <v>59123</v>
      </c>
      <c r="AZ30" s="95">
        <f t="shared" si="11"/>
        <v>59488</v>
      </c>
      <c r="BA30" s="95">
        <f t="shared" si="11"/>
        <v>59853</v>
      </c>
      <c r="BB30" s="95">
        <f t="shared" si="11"/>
        <v>60218</v>
      </c>
      <c r="BC30" s="95">
        <f t="shared" si="11"/>
        <v>60583</v>
      </c>
      <c r="BD30" s="95">
        <f t="shared" si="11"/>
        <v>60948</v>
      </c>
      <c r="BE30" s="95">
        <f t="shared" si="11"/>
        <v>61313</v>
      </c>
      <c r="BF30" s="95">
        <f t="shared" si="11"/>
        <v>61678</v>
      </c>
      <c r="BG30" s="95">
        <f t="shared" si="11"/>
        <v>62043</v>
      </c>
      <c r="BH30" s="95">
        <f t="shared" si="11"/>
        <v>62408</v>
      </c>
    </row>
    <row r="31" spans="1:60" ht="15" hidden="1" outlineLevel="1" x14ac:dyDescent="0.2">
      <c r="A31" s="94"/>
      <c r="B31" s="98"/>
      <c r="C31" s="94"/>
      <c r="D31" s="94"/>
      <c r="E31" s="53"/>
      <c r="F31" s="53"/>
      <c r="G31" s="53" t="s">
        <v>15</v>
      </c>
      <c r="H31" s="54">
        <f>O10</f>
        <v>182</v>
      </c>
      <c r="I31" s="95">
        <f>M10+$H$31</f>
        <v>43609</v>
      </c>
      <c r="J31" s="95">
        <f>I31+$H$31</f>
        <v>43791</v>
      </c>
      <c r="K31" s="95">
        <f t="shared" ref="K31:AO31" si="12">J31+$H$31</f>
        <v>43973</v>
      </c>
      <c r="L31" s="95">
        <f t="shared" si="12"/>
        <v>44155</v>
      </c>
      <c r="M31" s="95">
        <f t="shared" si="12"/>
        <v>44337</v>
      </c>
      <c r="N31" s="95">
        <f t="shared" si="12"/>
        <v>44519</v>
      </c>
      <c r="O31" s="95">
        <f t="shared" si="12"/>
        <v>44701</v>
      </c>
      <c r="P31" s="95">
        <f t="shared" si="12"/>
        <v>44883</v>
      </c>
      <c r="Q31" s="95">
        <f t="shared" si="12"/>
        <v>45065</v>
      </c>
      <c r="R31" s="95">
        <f t="shared" si="12"/>
        <v>45247</v>
      </c>
      <c r="S31" s="95">
        <f t="shared" si="12"/>
        <v>45429</v>
      </c>
      <c r="T31" s="95">
        <f t="shared" si="12"/>
        <v>45611</v>
      </c>
      <c r="U31" s="95">
        <f t="shared" si="12"/>
        <v>45793</v>
      </c>
      <c r="V31" s="95">
        <f t="shared" si="12"/>
        <v>45975</v>
      </c>
      <c r="W31" s="95">
        <f t="shared" si="12"/>
        <v>46157</v>
      </c>
      <c r="X31" s="95">
        <f t="shared" si="12"/>
        <v>46339</v>
      </c>
      <c r="Y31" s="95">
        <f t="shared" si="12"/>
        <v>46521</v>
      </c>
      <c r="Z31" s="95">
        <f t="shared" si="12"/>
        <v>46703</v>
      </c>
      <c r="AA31" s="95">
        <f t="shared" si="12"/>
        <v>46885</v>
      </c>
      <c r="AB31" s="95">
        <f t="shared" si="12"/>
        <v>47067</v>
      </c>
      <c r="AC31" s="95">
        <f t="shared" si="12"/>
        <v>47249</v>
      </c>
      <c r="AD31" s="95">
        <f t="shared" si="12"/>
        <v>47431</v>
      </c>
      <c r="AE31" s="95">
        <f t="shared" si="12"/>
        <v>47613</v>
      </c>
      <c r="AF31" s="95">
        <f t="shared" si="12"/>
        <v>47795</v>
      </c>
      <c r="AG31" s="95">
        <f t="shared" si="12"/>
        <v>47977</v>
      </c>
      <c r="AH31" s="95">
        <f t="shared" si="12"/>
        <v>48159</v>
      </c>
      <c r="AI31" s="95">
        <f t="shared" si="12"/>
        <v>48341</v>
      </c>
      <c r="AJ31" s="95">
        <f t="shared" si="12"/>
        <v>48523</v>
      </c>
      <c r="AK31" s="95">
        <f t="shared" si="12"/>
        <v>48705</v>
      </c>
      <c r="AL31" s="95">
        <f t="shared" si="12"/>
        <v>48887</v>
      </c>
      <c r="AM31" s="95">
        <f t="shared" si="12"/>
        <v>49069</v>
      </c>
      <c r="AN31" s="95">
        <f t="shared" si="12"/>
        <v>49251</v>
      </c>
      <c r="AO31" s="95">
        <f t="shared" si="12"/>
        <v>49433</v>
      </c>
      <c r="AP31" s="95">
        <f t="shared" ref="AP31:BH31" si="13">AO31+$H$31</f>
        <v>49615</v>
      </c>
      <c r="AQ31" s="95">
        <f t="shared" si="13"/>
        <v>49797</v>
      </c>
      <c r="AR31" s="95">
        <f t="shared" si="13"/>
        <v>49979</v>
      </c>
      <c r="AS31" s="95">
        <f t="shared" si="13"/>
        <v>50161</v>
      </c>
      <c r="AT31" s="95">
        <f t="shared" si="13"/>
        <v>50343</v>
      </c>
      <c r="AU31" s="95">
        <f t="shared" si="13"/>
        <v>50525</v>
      </c>
      <c r="AV31" s="95">
        <f t="shared" si="13"/>
        <v>50707</v>
      </c>
      <c r="AW31" s="95">
        <f t="shared" si="13"/>
        <v>50889</v>
      </c>
      <c r="AX31" s="95">
        <f t="shared" si="13"/>
        <v>51071</v>
      </c>
      <c r="AY31" s="95">
        <f t="shared" si="13"/>
        <v>51253</v>
      </c>
      <c r="AZ31" s="95">
        <f t="shared" si="13"/>
        <v>51435</v>
      </c>
      <c r="BA31" s="95">
        <f t="shared" si="13"/>
        <v>51617</v>
      </c>
      <c r="BB31" s="95">
        <f t="shared" si="13"/>
        <v>51799</v>
      </c>
      <c r="BC31" s="95">
        <f t="shared" si="13"/>
        <v>51981</v>
      </c>
      <c r="BD31" s="95">
        <f t="shared" si="13"/>
        <v>52163</v>
      </c>
      <c r="BE31" s="95">
        <f t="shared" si="13"/>
        <v>52345</v>
      </c>
      <c r="BF31" s="95">
        <f t="shared" si="13"/>
        <v>52527</v>
      </c>
      <c r="BG31" s="95">
        <f t="shared" si="13"/>
        <v>52709</v>
      </c>
      <c r="BH31" s="95">
        <f t="shared" si="13"/>
        <v>52891</v>
      </c>
    </row>
    <row r="32" spans="1:60" ht="15" hidden="1" outlineLevel="1" x14ac:dyDescent="0.2">
      <c r="A32" s="94"/>
      <c r="B32" s="98"/>
      <c r="C32" s="94"/>
      <c r="D32" s="94"/>
      <c r="E32" s="128"/>
      <c r="F32" s="128"/>
      <c r="G32" s="128" t="s">
        <v>16</v>
      </c>
      <c r="H32" s="129">
        <f>O11</f>
        <v>365</v>
      </c>
      <c r="I32" s="95">
        <f>M11+$H$32</f>
        <v>43525</v>
      </c>
      <c r="J32" s="95">
        <f>I32+$H$32</f>
        <v>43890</v>
      </c>
      <c r="K32" s="95">
        <f t="shared" ref="K32:AO32" si="14">J32+$H$32</f>
        <v>44255</v>
      </c>
      <c r="L32" s="95">
        <f t="shared" si="14"/>
        <v>44620</v>
      </c>
      <c r="M32" s="95">
        <f t="shared" si="14"/>
        <v>44985</v>
      </c>
      <c r="N32" s="95">
        <f t="shared" si="14"/>
        <v>45350</v>
      </c>
      <c r="O32" s="95">
        <f t="shared" si="14"/>
        <v>45715</v>
      </c>
      <c r="P32" s="95">
        <f t="shared" si="14"/>
        <v>46080</v>
      </c>
      <c r="Q32" s="95">
        <f t="shared" si="14"/>
        <v>46445</v>
      </c>
      <c r="R32" s="95">
        <f t="shared" si="14"/>
        <v>46810</v>
      </c>
      <c r="S32" s="95">
        <f t="shared" si="14"/>
        <v>47175</v>
      </c>
      <c r="T32" s="95">
        <f t="shared" si="14"/>
        <v>47540</v>
      </c>
      <c r="U32" s="95">
        <f t="shared" si="14"/>
        <v>47905</v>
      </c>
      <c r="V32" s="95">
        <f t="shared" si="14"/>
        <v>48270</v>
      </c>
      <c r="W32" s="95">
        <f t="shared" si="14"/>
        <v>48635</v>
      </c>
      <c r="X32" s="95">
        <f t="shared" si="14"/>
        <v>49000</v>
      </c>
      <c r="Y32" s="95">
        <f t="shared" si="14"/>
        <v>49365</v>
      </c>
      <c r="Z32" s="95">
        <f t="shared" si="14"/>
        <v>49730</v>
      </c>
      <c r="AA32" s="95">
        <f t="shared" si="14"/>
        <v>50095</v>
      </c>
      <c r="AB32" s="95">
        <f t="shared" si="14"/>
        <v>50460</v>
      </c>
      <c r="AC32" s="95">
        <f t="shared" si="14"/>
        <v>50825</v>
      </c>
      <c r="AD32" s="95">
        <f t="shared" si="14"/>
        <v>51190</v>
      </c>
      <c r="AE32" s="95">
        <f t="shared" si="14"/>
        <v>51555</v>
      </c>
      <c r="AF32" s="95">
        <f t="shared" si="14"/>
        <v>51920</v>
      </c>
      <c r="AG32" s="95">
        <f t="shared" si="14"/>
        <v>52285</v>
      </c>
      <c r="AH32" s="95">
        <f t="shared" si="14"/>
        <v>52650</v>
      </c>
      <c r="AI32" s="95">
        <f t="shared" si="14"/>
        <v>53015</v>
      </c>
      <c r="AJ32" s="95">
        <f t="shared" si="14"/>
        <v>53380</v>
      </c>
      <c r="AK32" s="95">
        <f t="shared" si="14"/>
        <v>53745</v>
      </c>
      <c r="AL32" s="95">
        <f t="shared" si="14"/>
        <v>54110</v>
      </c>
      <c r="AM32" s="95">
        <f t="shared" si="14"/>
        <v>54475</v>
      </c>
      <c r="AN32" s="95">
        <f t="shared" si="14"/>
        <v>54840</v>
      </c>
      <c r="AO32" s="95">
        <f t="shared" si="14"/>
        <v>55205</v>
      </c>
      <c r="AP32" s="95">
        <f t="shared" ref="AP32:BH32" si="15">AO32+$H$32</f>
        <v>55570</v>
      </c>
      <c r="AQ32" s="95">
        <f t="shared" si="15"/>
        <v>55935</v>
      </c>
      <c r="AR32" s="95">
        <f t="shared" si="15"/>
        <v>56300</v>
      </c>
      <c r="AS32" s="95">
        <f t="shared" si="15"/>
        <v>56665</v>
      </c>
      <c r="AT32" s="95">
        <f t="shared" si="15"/>
        <v>57030</v>
      </c>
      <c r="AU32" s="95">
        <f t="shared" si="15"/>
        <v>57395</v>
      </c>
      <c r="AV32" s="95">
        <f t="shared" si="15"/>
        <v>57760</v>
      </c>
      <c r="AW32" s="95">
        <f t="shared" si="15"/>
        <v>58125</v>
      </c>
      <c r="AX32" s="95">
        <f t="shared" si="15"/>
        <v>58490</v>
      </c>
      <c r="AY32" s="95">
        <f t="shared" si="15"/>
        <v>58855</v>
      </c>
      <c r="AZ32" s="95">
        <f t="shared" si="15"/>
        <v>59220</v>
      </c>
      <c r="BA32" s="95">
        <f t="shared" si="15"/>
        <v>59585</v>
      </c>
      <c r="BB32" s="95">
        <f t="shared" si="15"/>
        <v>59950</v>
      </c>
      <c r="BC32" s="95">
        <f t="shared" si="15"/>
        <v>60315</v>
      </c>
      <c r="BD32" s="95">
        <f t="shared" si="15"/>
        <v>60680</v>
      </c>
      <c r="BE32" s="95">
        <f t="shared" si="15"/>
        <v>61045</v>
      </c>
      <c r="BF32" s="95">
        <f t="shared" si="15"/>
        <v>61410</v>
      </c>
      <c r="BG32" s="95">
        <f t="shared" si="15"/>
        <v>61775</v>
      </c>
      <c r="BH32" s="95">
        <f t="shared" si="15"/>
        <v>62140</v>
      </c>
    </row>
    <row r="33" spans="1:60" ht="15" hidden="1" outlineLevel="1" x14ac:dyDescent="0.2">
      <c r="A33" s="94"/>
      <c r="B33" s="98"/>
      <c r="C33" s="94"/>
      <c r="D33" s="94"/>
      <c r="E33" s="57"/>
      <c r="F33" s="57"/>
      <c r="G33" s="57" t="s">
        <v>17</v>
      </c>
      <c r="H33" s="58">
        <f>U8</f>
        <v>90</v>
      </c>
      <c r="I33" s="95">
        <f>S8+$H$33</f>
        <v>43472</v>
      </c>
      <c r="J33" s="95">
        <f>I33+$H$33</f>
        <v>43562</v>
      </c>
      <c r="K33" s="95">
        <f t="shared" ref="K33:AO33" si="16">J33+$H$33</f>
        <v>43652</v>
      </c>
      <c r="L33" s="95">
        <f t="shared" si="16"/>
        <v>43742</v>
      </c>
      <c r="M33" s="95">
        <f t="shared" si="16"/>
        <v>43832</v>
      </c>
      <c r="N33" s="95">
        <f t="shared" si="16"/>
        <v>43922</v>
      </c>
      <c r="O33" s="95">
        <f t="shared" si="16"/>
        <v>44012</v>
      </c>
      <c r="P33" s="95">
        <f t="shared" si="16"/>
        <v>44102</v>
      </c>
      <c r="Q33" s="95">
        <f t="shared" si="16"/>
        <v>44192</v>
      </c>
      <c r="R33" s="95">
        <f t="shared" si="16"/>
        <v>44282</v>
      </c>
      <c r="S33" s="95">
        <f t="shared" si="16"/>
        <v>44372</v>
      </c>
      <c r="T33" s="95">
        <f t="shared" si="16"/>
        <v>44462</v>
      </c>
      <c r="U33" s="95">
        <f t="shared" si="16"/>
        <v>44552</v>
      </c>
      <c r="V33" s="95">
        <f t="shared" si="16"/>
        <v>44642</v>
      </c>
      <c r="W33" s="95">
        <f t="shared" si="16"/>
        <v>44732</v>
      </c>
      <c r="X33" s="95">
        <f t="shared" si="16"/>
        <v>44822</v>
      </c>
      <c r="Y33" s="95">
        <f t="shared" si="16"/>
        <v>44912</v>
      </c>
      <c r="Z33" s="95">
        <f t="shared" si="16"/>
        <v>45002</v>
      </c>
      <c r="AA33" s="95">
        <f t="shared" si="16"/>
        <v>45092</v>
      </c>
      <c r="AB33" s="95">
        <f t="shared" si="16"/>
        <v>45182</v>
      </c>
      <c r="AC33" s="95">
        <f t="shared" si="16"/>
        <v>45272</v>
      </c>
      <c r="AD33" s="95">
        <f t="shared" si="16"/>
        <v>45362</v>
      </c>
      <c r="AE33" s="95">
        <f t="shared" si="16"/>
        <v>45452</v>
      </c>
      <c r="AF33" s="95">
        <f t="shared" si="16"/>
        <v>45542</v>
      </c>
      <c r="AG33" s="95">
        <f t="shared" si="16"/>
        <v>45632</v>
      </c>
      <c r="AH33" s="95">
        <f t="shared" si="16"/>
        <v>45722</v>
      </c>
      <c r="AI33" s="95">
        <f t="shared" si="16"/>
        <v>45812</v>
      </c>
      <c r="AJ33" s="95">
        <f t="shared" si="16"/>
        <v>45902</v>
      </c>
      <c r="AK33" s="95">
        <f t="shared" si="16"/>
        <v>45992</v>
      </c>
      <c r="AL33" s="95">
        <f t="shared" si="16"/>
        <v>46082</v>
      </c>
      <c r="AM33" s="95">
        <f t="shared" si="16"/>
        <v>46172</v>
      </c>
      <c r="AN33" s="95">
        <f t="shared" si="16"/>
        <v>46262</v>
      </c>
      <c r="AO33" s="95">
        <f t="shared" si="16"/>
        <v>46352</v>
      </c>
      <c r="AP33" s="95">
        <f t="shared" ref="AP33:BH33" si="17">AO33+$H$33</f>
        <v>46442</v>
      </c>
      <c r="AQ33" s="95">
        <f t="shared" si="17"/>
        <v>46532</v>
      </c>
      <c r="AR33" s="95">
        <f t="shared" si="17"/>
        <v>46622</v>
      </c>
      <c r="AS33" s="95">
        <f t="shared" si="17"/>
        <v>46712</v>
      </c>
      <c r="AT33" s="95">
        <f t="shared" si="17"/>
        <v>46802</v>
      </c>
      <c r="AU33" s="95">
        <f t="shared" si="17"/>
        <v>46892</v>
      </c>
      <c r="AV33" s="95">
        <f t="shared" si="17"/>
        <v>46982</v>
      </c>
      <c r="AW33" s="95">
        <f t="shared" si="17"/>
        <v>47072</v>
      </c>
      <c r="AX33" s="95">
        <f t="shared" si="17"/>
        <v>47162</v>
      </c>
      <c r="AY33" s="95">
        <f t="shared" si="17"/>
        <v>47252</v>
      </c>
      <c r="AZ33" s="95">
        <f t="shared" si="17"/>
        <v>47342</v>
      </c>
      <c r="BA33" s="95">
        <f t="shared" si="17"/>
        <v>47432</v>
      </c>
      <c r="BB33" s="95">
        <f t="shared" si="17"/>
        <v>47522</v>
      </c>
      <c r="BC33" s="95">
        <f t="shared" si="17"/>
        <v>47612</v>
      </c>
      <c r="BD33" s="95">
        <f t="shared" si="17"/>
        <v>47702</v>
      </c>
      <c r="BE33" s="95">
        <f t="shared" si="17"/>
        <v>47792</v>
      </c>
      <c r="BF33" s="95">
        <f t="shared" si="17"/>
        <v>47882</v>
      </c>
      <c r="BG33" s="95">
        <f t="shared" si="17"/>
        <v>47972</v>
      </c>
      <c r="BH33" s="95">
        <f t="shared" si="17"/>
        <v>48062</v>
      </c>
    </row>
    <row r="34" spans="1:60" ht="15" hidden="1" outlineLevel="1" x14ac:dyDescent="0.2">
      <c r="A34" s="94"/>
      <c r="B34" s="98"/>
      <c r="C34" s="94"/>
      <c r="D34" s="94"/>
      <c r="E34" s="127"/>
      <c r="F34" s="127"/>
      <c r="G34" s="127" t="s">
        <v>43</v>
      </c>
      <c r="H34" s="126">
        <f>U9</f>
        <v>365</v>
      </c>
      <c r="I34" s="95">
        <f>S9+$H$34</f>
        <v>43709</v>
      </c>
      <c r="J34" s="95">
        <f>I34+$H$34</f>
        <v>44074</v>
      </c>
      <c r="K34" s="95">
        <f t="shared" ref="K34:AO34" si="18">J34+$H$34</f>
        <v>44439</v>
      </c>
      <c r="L34" s="95">
        <f t="shared" si="18"/>
        <v>44804</v>
      </c>
      <c r="M34" s="95">
        <f t="shared" si="18"/>
        <v>45169</v>
      </c>
      <c r="N34" s="95">
        <f t="shared" si="18"/>
        <v>45534</v>
      </c>
      <c r="O34" s="95">
        <f t="shared" si="18"/>
        <v>45899</v>
      </c>
      <c r="P34" s="95">
        <f t="shared" si="18"/>
        <v>46264</v>
      </c>
      <c r="Q34" s="95">
        <f t="shared" si="18"/>
        <v>46629</v>
      </c>
      <c r="R34" s="95">
        <f t="shared" si="18"/>
        <v>46994</v>
      </c>
      <c r="S34" s="95">
        <f t="shared" si="18"/>
        <v>47359</v>
      </c>
      <c r="T34" s="95">
        <f t="shared" si="18"/>
        <v>47724</v>
      </c>
      <c r="U34" s="95">
        <f t="shared" si="18"/>
        <v>48089</v>
      </c>
      <c r="V34" s="95">
        <f t="shared" si="18"/>
        <v>48454</v>
      </c>
      <c r="W34" s="95">
        <f t="shared" si="18"/>
        <v>48819</v>
      </c>
      <c r="X34" s="95">
        <f t="shared" si="18"/>
        <v>49184</v>
      </c>
      <c r="Y34" s="95">
        <f t="shared" si="18"/>
        <v>49549</v>
      </c>
      <c r="Z34" s="95">
        <f t="shared" si="18"/>
        <v>49914</v>
      </c>
      <c r="AA34" s="95">
        <f t="shared" si="18"/>
        <v>50279</v>
      </c>
      <c r="AB34" s="95">
        <f t="shared" si="18"/>
        <v>50644</v>
      </c>
      <c r="AC34" s="95">
        <f t="shared" si="18"/>
        <v>51009</v>
      </c>
      <c r="AD34" s="95">
        <f t="shared" si="18"/>
        <v>51374</v>
      </c>
      <c r="AE34" s="95">
        <f t="shared" si="18"/>
        <v>51739</v>
      </c>
      <c r="AF34" s="95">
        <f t="shared" si="18"/>
        <v>52104</v>
      </c>
      <c r="AG34" s="95">
        <f t="shared" si="18"/>
        <v>52469</v>
      </c>
      <c r="AH34" s="95">
        <f t="shared" si="18"/>
        <v>52834</v>
      </c>
      <c r="AI34" s="95">
        <f t="shared" si="18"/>
        <v>53199</v>
      </c>
      <c r="AJ34" s="95">
        <f t="shared" si="18"/>
        <v>53564</v>
      </c>
      <c r="AK34" s="95">
        <f t="shared" si="18"/>
        <v>53929</v>
      </c>
      <c r="AL34" s="95">
        <f t="shared" si="18"/>
        <v>54294</v>
      </c>
      <c r="AM34" s="95">
        <f t="shared" si="18"/>
        <v>54659</v>
      </c>
      <c r="AN34" s="95">
        <f t="shared" si="18"/>
        <v>55024</v>
      </c>
      <c r="AO34" s="95">
        <f t="shared" si="18"/>
        <v>55389</v>
      </c>
      <c r="AP34" s="95">
        <f t="shared" ref="AP34:BH34" si="19">AO34+$H$34</f>
        <v>55754</v>
      </c>
      <c r="AQ34" s="95">
        <f t="shared" si="19"/>
        <v>56119</v>
      </c>
      <c r="AR34" s="95">
        <f t="shared" si="19"/>
        <v>56484</v>
      </c>
      <c r="AS34" s="95">
        <f t="shared" si="19"/>
        <v>56849</v>
      </c>
      <c r="AT34" s="95">
        <f t="shared" si="19"/>
        <v>57214</v>
      </c>
      <c r="AU34" s="95">
        <f t="shared" si="19"/>
        <v>57579</v>
      </c>
      <c r="AV34" s="95">
        <f t="shared" si="19"/>
        <v>57944</v>
      </c>
      <c r="AW34" s="95">
        <f t="shared" si="19"/>
        <v>58309</v>
      </c>
      <c r="AX34" s="95">
        <f t="shared" si="19"/>
        <v>58674</v>
      </c>
      <c r="AY34" s="95">
        <f t="shared" si="19"/>
        <v>59039</v>
      </c>
      <c r="AZ34" s="95">
        <f t="shared" si="19"/>
        <v>59404</v>
      </c>
      <c r="BA34" s="95">
        <f t="shared" si="19"/>
        <v>59769</v>
      </c>
      <c r="BB34" s="95">
        <f t="shared" si="19"/>
        <v>60134</v>
      </c>
      <c r="BC34" s="95">
        <f t="shared" si="19"/>
        <v>60499</v>
      </c>
      <c r="BD34" s="95">
        <f t="shared" si="19"/>
        <v>60864</v>
      </c>
      <c r="BE34" s="95">
        <f t="shared" si="19"/>
        <v>61229</v>
      </c>
      <c r="BF34" s="95">
        <f t="shared" si="19"/>
        <v>61594</v>
      </c>
      <c r="BG34" s="95">
        <f t="shared" si="19"/>
        <v>61959</v>
      </c>
      <c r="BH34" s="95">
        <f t="shared" si="19"/>
        <v>62324</v>
      </c>
    </row>
    <row r="35" spans="1:60" ht="15" hidden="1" outlineLevel="1" x14ac:dyDescent="0.2">
      <c r="A35" s="94"/>
      <c r="B35" s="98"/>
      <c r="C35" s="94"/>
      <c r="D35" s="94"/>
      <c r="E35" s="59"/>
      <c r="F35" s="59"/>
      <c r="G35" s="59" t="s">
        <v>40</v>
      </c>
      <c r="H35" s="60">
        <f>U10</f>
        <v>182</v>
      </c>
      <c r="I35" s="95">
        <f>S10+$H$35</f>
        <v>43587</v>
      </c>
      <c r="J35" s="95">
        <f>I35+$H$35</f>
        <v>43769</v>
      </c>
      <c r="K35" s="95">
        <f t="shared" ref="K35:AO35" si="20">J35+$H$35</f>
        <v>43951</v>
      </c>
      <c r="L35" s="95">
        <f t="shared" si="20"/>
        <v>44133</v>
      </c>
      <c r="M35" s="95">
        <f t="shared" si="20"/>
        <v>44315</v>
      </c>
      <c r="N35" s="95">
        <f t="shared" si="20"/>
        <v>44497</v>
      </c>
      <c r="O35" s="95">
        <f t="shared" si="20"/>
        <v>44679</v>
      </c>
      <c r="P35" s="95">
        <f t="shared" si="20"/>
        <v>44861</v>
      </c>
      <c r="Q35" s="95">
        <f t="shared" si="20"/>
        <v>45043</v>
      </c>
      <c r="R35" s="95">
        <f t="shared" si="20"/>
        <v>45225</v>
      </c>
      <c r="S35" s="95">
        <f t="shared" si="20"/>
        <v>45407</v>
      </c>
      <c r="T35" s="95">
        <f t="shared" si="20"/>
        <v>45589</v>
      </c>
      <c r="U35" s="95">
        <f t="shared" si="20"/>
        <v>45771</v>
      </c>
      <c r="V35" s="95">
        <f t="shared" si="20"/>
        <v>45953</v>
      </c>
      <c r="W35" s="95">
        <f t="shared" si="20"/>
        <v>46135</v>
      </c>
      <c r="X35" s="95">
        <f t="shared" si="20"/>
        <v>46317</v>
      </c>
      <c r="Y35" s="95">
        <f t="shared" si="20"/>
        <v>46499</v>
      </c>
      <c r="Z35" s="95">
        <f t="shared" si="20"/>
        <v>46681</v>
      </c>
      <c r="AA35" s="95">
        <f t="shared" si="20"/>
        <v>46863</v>
      </c>
      <c r="AB35" s="95">
        <f t="shared" si="20"/>
        <v>47045</v>
      </c>
      <c r="AC35" s="95">
        <f t="shared" si="20"/>
        <v>47227</v>
      </c>
      <c r="AD35" s="95">
        <f t="shared" si="20"/>
        <v>47409</v>
      </c>
      <c r="AE35" s="95">
        <f t="shared" si="20"/>
        <v>47591</v>
      </c>
      <c r="AF35" s="95">
        <f t="shared" si="20"/>
        <v>47773</v>
      </c>
      <c r="AG35" s="95">
        <f t="shared" si="20"/>
        <v>47955</v>
      </c>
      <c r="AH35" s="95">
        <f t="shared" si="20"/>
        <v>48137</v>
      </c>
      <c r="AI35" s="95">
        <f t="shared" si="20"/>
        <v>48319</v>
      </c>
      <c r="AJ35" s="95">
        <f t="shared" si="20"/>
        <v>48501</v>
      </c>
      <c r="AK35" s="95">
        <f t="shared" si="20"/>
        <v>48683</v>
      </c>
      <c r="AL35" s="95">
        <f t="shared" si="20"/>
        <v>48865</v>
      </c>
      <c r="AM35" s="95">
        <f t="shared" si="20"/>
        <v>49047</v>
      </c>
      <c r="AN35" s="95">
        <f t="shared" si="20"/>
        <v>49229</v>
      </c>
      <c r="AO35" s="95">
        <f t="shared" si="20"/>
        <v>49411</v>
      </c>
      <c r="AP35" s="95">
        <f t="shared" ref="AP35:BH35" si="21">AO35+$H$35</f>
        <v>49593</v>
      </c>
      <c r="AQ35" s="95">
        <f t="shared" si="21"/>
        <v>49775</v>
      </c>
      <c r="AR35" s="95">
        <f t="shared" si="21"/>
        <v>49957</v>
      </c>
      <c r="AS35" s="95">
        <f t="shared" si="21"/>
        <v>50139</v>
      </c>
      <c r="AT35" s="95">
        <f t="shared" si="21"/>
        <v>50321</v>
      </c>
      <c r="AU35" s="95">
        <f t="shared" si="21"/>
        <v>50503</v>
      </c>
      <c r="AV35" s="95">
        <f t="shared" si="21"/>
        <v>50685</v>
      </c>
      <c r="AW35" s="95">
        <f t="shared" si="21"/>
        <v>50867</v>
      </c>
      <c r="AX35" s="95">
        <f t="shared" si="21"/>
        <v>51049</v>
      </c>
      <c r="AY35" s="95">
        <f t="shared" si="21"/>
        <v>51231</v>
      </c>
      <c r="AZ35" s="95">
        <f t="shared" si="21"/>
        <v>51413</v>
      </c>
      <c r="BA35" s="95">
        <f t="shared" si="21"/>
        <v>51595</v>
      </c>
      <c r="BB35" s="95">
        <f t="shared" si="21"/>
        <v>51777</v>
      </c>
      <c r="BC35" s="95">
        <f t="shared" si="21"/>
        <v>51959</v>
      </c>
      <c r="BD35" s="95">
        <f t="shared" si="21"/>
        <v>52141</v>
      </c>
      <c r="BE35" s="95">
        <f t="shared" si="21"/>
        <v>52323</v>
      </c>
      <c r="BF35" s="95">
        <f t="shared" si="21"/>
        <v>52505</v>
      </c>
      <c r="BG35" s="95">
        <f t="shared" si="21"/>
        <v>52687</v>
      </c>
      <c r="BH35" s="95">
        <f t="shared" si="21"/>
        <v>52869</v>
      </c>
    </row>
    <row r="36" spans="1:60" ht="15" hidden="1" outlineLevel="1" x14ac:dyDescent="0.2">
      <c r="A36" s="94"/>
      <c r="B36" s="94"/>
      <c r="C36" s="94"/>
      <c r="D36" s="94"/>
      <c r="E36" s="61"/>
      <c r="F36" s="61"/>
      <c r="G36" s="61" t="s">
        <v>6</v>
      </c>
      <c r="H36" s="62">
        <f>U11</f>
        <v>30</v>
      </c>
      <c r="I36" s="95">
        <f>S11+$H$36</f>
        <v>43860</v>
      </c>
      <c r="J36" s="95">
        <f>I36+$H$36</f>
        <v>43890</v>
      </c>
      <c r="K36" s="95">
        <f>J36+$H$36</f>
        <v>43920</v>
      </c>
      <c r="L36" s="95">
        <f t="shared" ref="L36:AO36" si="22">K36+$H$36</f>
        <v>43950</v>
      </c>
      <c r="M36" s="95">
        <f t="shared" si="22"/>
        <v>43980</v>
      </c>
      <c r="N36" s="95">
        <f t="shared" si="22"/>
        <v>44010</v>
      </c>
      <c r="O36" s="95">
        <f t="shared" si="22"/>
        <v>44040</v>
      </c>
      <c r="P36" s="95">
        <f t="shared" si="22"/>
        <v>44070</v>
      </c>
      <c r="Q36" s="95">
        <f t="shared" si="22"/>
        <v>44100</v>
      </c>
      <c r="R36" s="95">
        <f t="shared" si="22"/>
        <v>44130</v>
      </c>
      <c r="S36" s="95">
        <f t="shared" si="22"/>
        <v>44160</v>
      </c>
      <c r="T36" s="95">
        <f t="shared" si="22"/>
        <v>44190</v>
      </c>
      <c r="U36" s="95">
        <f t="shared" si="22"/>
        <v>44220</v>
      </c>
      <c r="V36" s="95">
        <f t="shared" si="22"/>
        <v>44250</v>
      </c>
      <c r="W36" s="95">
        <f t="shared" si="22"/>
        <v>44280</v>
      </c>
      <c r="X36" s="95">
        <f t="shared" si="22"/>
        <v>44310</v>
      </c>
      <c r="Y36" s="95">
        <f t="shared" si="22"/>
        <v>44340</v>
      </c>
      <c r="Z36" s="95">
        <f t="shared" si="22"/>
        <v>44370</v>
      </c>
      <c r="AA36" s="95">
        <f t="shared" si="22"/>
        <v>44400</v>
      </c>
      <c r="AB36" s="95">
        <f t="shared" si="22"/>
        <v>44430</v>
      </c>
      <c r="AC36" s="95">
        <f t="shared" si="22"/>
        <v>44460</v>
      </c>
      <c r="AD36" s="95">
        <f t="shared" si="22"/>
        <v>44490</v>
      </c>
      <c r="AE36" s="95">
        <f t="shared" si="22"/>
        <v>44520</v>
      </c>
      <c r="AF36" s="95">
        <f t="shared" si="22"/>
        <v>44550</v>
      </c>
      <c r="AG36" s="95">
        <f t="shared" si="22"/>
        <v>44580</v>
      </c>
      <c r="AH36" s="95">
        <f t="shared" si="22"/>
        <v>44610</v>
      </c>
      <c r="AI36" s="95">
        <f t="shared" si="22"/>
        <v>44640</v>
      </c>
      <c r="AJ36" s="95">
        <f t="shared" si="22"/>
        <v>44670</v>
      </c>
      <c r="AK36" s="95">
        <f t="shared" si="22"/>
        <v>44700</v>
      </c>
      <c r="AL36" s="95">
        <f t="shared" si="22"/>
        <v>44730</v>
      </c>
      <c r="AM36" s="95">
        <f t="shared" si="22"/>
        <v>44760</v>
      </c>
      <c r="AN36" s="95">
        <f t="shared" si="22"/>
        <v>44790</v>
      </c>
      <c r="AO36" s="95">
        <f t="shared" si="22"/>
        <v>44820</v>
      </c>
      <c r="AP36" s="95">
        <f t="shared" ref="AP36:BH36" si="23">AO36+$H$36</f>
        <v>44850</v>
      </c>
      <c r="AQ36" s="95">
        <f t="shared" si="23"/>
        <v>44880</v>
      </c>
      <c r="AR36" s="95">
        <f t="shared" si="23"/>
        <v>44910</v>
      </c>
      <c r="AS36" s="95">
        <f t="shared" si="23"/>
        <v>44940</v>
      </c>
      <c r="AT36" s="95">
        <f t="shared" si="23"/>
        <v>44970</v>
      </c>
      <c r="AU36" s="95">
        <f t="shared" si="23"/>
        <v>45000</v>
      </c>
      <c r="AV36" s="95">
        <f t="shared" si="23"/>
        <v>45030</v>
      </c>
      <c r="AW36" s="95">
        <f t="shared" si="23"/>
        <v>45060</v>
      </c>
      <c r="AX36" s="95">
        <f t="shared" si="23"/>
        <v>45090</v>
      </c>
      <c r="AY36" s="95">
        <f t="shared" si="23"/>
        <v>45120</v>
      </c>
      <c r="AZ36" s="95">
        <f t="shared" si="23"/>
        <v>45150</v>
      </c>
      <c r="BA36" s="95">
        <f t="shared" si="23"/>
        <v>45180</v>
      </c>
      <c r="BB36" s="95">
        <f t="shared" si="23"/>
        <v>45210</v>
      </c>
      <c r="BC36" s="95">
        <f t="shared" si="23"/>
        <v>45240</v>
      </c>
      <c r="BD36" s="95">
        <f t="shared" si="23"/>
        <v>45270</v>
      </c>
      <c r="BE36" s="95">
        <f t="shared" si="23"/>
        <v>45300</v>
      </c>
      <c r="BF36" s="95">
        <f t="shared" si="23"/>
        <v>45330</v>
      </c>
      <c r="BG36" s="95">
        <f t="shared" si="23"/>
        <v>45360</v>
      </c>
      <c r="BH36" s="95">
        <f t="shared" si="23"/>
        <v>45390</v>
      </c>
    </row>
    <row r="37" spans="1:60" ht="15" hidden="1" outlineLevel="1" x14ac:dyDescent="0.2">
      <c r="A37" s="94"/>
      <c r="B37" s="98"/>
      <c r="C37" s="94"/>
      <c r="D37" s="94"/>
      <c r="E37" s="120"/>
      <c r="F37" s="120"/>
      <c r="G37" s="120" t="s">
        <v>36</v>
      </c>
      <c r="H37" s="121">
        <f>G12</f>
        <v>365</v>
      </c>
      <c r="I37" s="95">
        <f>D12+$H$37</f>
        <v>43876</v>
      </c>
      <c r="J37" s="95">
        <f t="shared" ref="J37" si="24">I37+$H$28</f>
        <v>44241</v>
      </c>
      <c r="K37" s="95">
        <f t="shared" ref="K37" si="25">J37+$H$28</f>
        <v>44606</v>
      </c>
      <c r="L37" s="95">
        <f t="shared" ref="L37" si="26">K37+$H$28</f>
        <v>44971</v>
      </c>
      <c r="M37" s="95">
        <f t="shared" ref="M37" si="27">L37+$H$28</f>
        <v>45336</v>
      </c>
      <c r="N37" s="95">
        <f t="shared" ref="N37" si="28">M37+$H$28</f>
        <v>45701</v>
      </c>
      <c r="O37" s="95">
        <f t="shared" ref="O37" si="29">N37+$H$28</f>
        <v>46066</v>
      </c>
      <c r="P37" s="95">
        <f t="shared" ref="P37" si="30">O37+$H$28</f>
        <v>46431</v>
      </c>
      <c r="Q37" s="95">
        <f t="shared" ref="Q37" si="31">P37+$H$28</f>
        <v>46796</v>
      </c>
      <c r="R37" s="95">
        <f t="shared" ref="R37" si="32">Q37+$H$28</f>
        <v>47161</v>
      </c>
      <c r="S37" s="95">
        <f t="shared" ref="S37" si="33">R37+$H$28</f>
        <v>47526</v>
      </c>
      <c r="T37" s="95">
        <f t="shared" ref="T37" si="34">S37+$H$28</f>
        <v>47891</v>
      </c>
      <c r="U37" s="95">
        <f t="shared" ref="U37" si="35">T37+$H$28</f>
        <v>48256</v>
      </c>
      <c r="V37" s="95">
        <f t="shared" ref="V37" si="36">U37+$H$28</f>
        <v>48621</v>
      </c>
      <c r="W37" s="95">
        <f t="shared" ref="W37" si="37">V37+$H$28</f>
        <v>48986</v>
      </c>
      <c r="X37" s="95">
        <f t="shared" ref="X37" si="38">W37+$H$28</f>
        <v>49351</v>
      </c>
      <c r="Y37" s="95">
        <f t="shared" ref="Y37" si="39">X37+$H$28</f>
        <v>49716</v>
      </c>
      <c r="Z37" s="95">
        <f t="shared" ref="Z37" si="40">Y37+$H$28</f>
        <v>50081</v>
      </c>
      <c r="AA37" s="95">
        <f t="shared" ref="AA37" si="41">Z37+$H$28</f>
        <v>50446</v>
      </c>
      <c r="AB37" s="95">
        <f t="shared" ref="AB37" si="42">AA37+$H$28</f>
        <v>50811</v>
      </c>
      <c r="AC37" s="95">
        <f t="shared" ref="AC37" si="43">AB37+$H$28</f>
        <v>51176</v>
      </c>
      <c r="AD37" s="95">
        <f t="shared" ref="AD37" si="44">AC37+$H$28</f>
        <v>51541</v>
      </c>
      <c r="AE37" s="95">
        <f t="shared" ref="AE37" si="45">AD37+$H$28</f>
        <v>51906</v>
      </c>
      <c r="AF37" s="95">
        <f t="shared" ref="AF37" si="46">AE37+$H$28</f>
        <v>52271</v>
      </c>
      <c r="AG37" s="95">
        <f t="shared" ref="AG37" si="47">AF37+$H$28</f>
        <v>52636</v>
      </c>
      <c r="AH37" s="95">
        <f t="shared" ref="AH37" si="48">AG37+$H$28</f>
        <v>53001</v>
      </c>
      <c r="AI37" s="95">
        <f t="shared" ref="AI37" si="49">AH37+$H$28</f>
        <v>53366</v>
      </c>
      <c r="AJ37" s="95">
        <f t="shared" ref="AJ37" si="50">AI37+$H$28</f>
        <v>53731</v>
      </c>
      <c r="AK37" s="95">
        <f t="shared" ref="AK37" si="51">AJ37+$H$28</f>
        <v>54096</v>
      </c>
      <c r="AL37" s="95">
        <f t="shared" ref="AL37" si="52">AK37+$H$28</f>
        <v>54461</v>
      </c>
      <c r="AM37" s="95">
        <f t="shared" ref="AM37" si="53">AL37+$H$28</f>
        <v>54826</v>
      </c>
      <c r="AN37" s="95">
        <f t="shared" ref="AN37" si="54">AM37+$H$28</f>
        <v>55191</v>
      </c>
      <c r="AO37" s="95">
        <f t="shared" ref="AO37" si="55">AN37+$H$28</f>
        <v>55556</v>
      </c>
      <c r="AP37" s="95">
        <f t="shared" ref="AP37" si="56">AO37+$H$28</f>
        <v>55921</v>
      </c>
      <c r="AQ37" s="95">
        <f t="shared" ref="AQ37" si="57">AP37+$H$28</f>
        <v>56286</v>
      </c>
      <c r="AR37" s="95">
        <f t="shared" ref="AR37" si="58">AQ37+$H$28</f>
        <v>56651</v>
      </c>
      <c r="AS37" s="95">
        <f t="shared" ref="AS37" si="59">AR37+$H$28</f>
        <v>57016</v>
      </c>
      <c r="AT37" s="95">
        <f t="shared" ref="AT37" si="60">AS37+$H$28</f>
        <v>57381</v>
      </c>
      <c r="AU37" s="95">
        <f t="shared" ref="AU37" si="61">AT37+$H$28</f>
        <v>57746</v>
      </c>
      <c r="AV37" s="95">
        <f t="shared" ref="AV37" si="62">AU37+$H$28</f>
        <v>58111</v>
      </c>
      <c r="AW37" s="95">
        <f t="shared" ref="AW37" si="63">AV37+$H$28</f>
        <v>58476</v>
      </c>
      <c r="AX37" s="95">
        <f t="shared" ref="AX37" si="64">AW37+$H$28</f>
        <v>58841</v>
      </c>
      <c r="AY37" s="95">
        <f t="shared" ref="AY37" si="65">AX37+$H$28</f>
        <v>59206</v>
      </c>
      <c r="AZ37" s="95">
        <f t="shared" ref="AZ37" si="66">AY37+$H$28</f>
        <v>59571</v>
      </c>
      <c r="BA37" s="95">
        <f t="shared" ref="BA37" si="67">AZ37+$H$28</f>
        <v>59936</v>
      </c>
      <c r="BB37" s="95">
        <f t="shared" ref="BB37" si="68">BA37+$H$28</f>
        <v>60301</v>
      </c>
      <c r="BC37" s="95">
        <f t="shared" ref="BC37" si="69">BB37+$H$28</f>
        <v>60666</v>
      </c>
      <c r="BD37" s="95">
        <f t="shared" ref="BD37" si="70">BC37+$H$28</f>
        <v>61031</v>
      </c>
      <c r="BE37" s="95">
        <f t="shared" ref="BE37" si="71">BD37+$H$28</f>
        <v>61396</v>
      </c>
      <c r="BF37" s="95">
        <f t="shared" ref="BF37" si="72">BE37+$H$28</f>
        <v>61761</v>
      </c>
      <c r="BG37" s="95">
        <f t="shared" ref="BG37" si="73">BF37+$H$28</f>
        <v>62126</v>
      </c>
      <c r="BH37" s="95">
        <f t="shared" ref="BH37" si="74">BG37+$H$28</f>
        <v>62491</v>
      </c>
    </row>
    <row r="38" spans="1:60" ht="15" hidden="1" outlineLevel="1" x14ac:dyDescent="0.2">
      <c r="A38" s="94"/>
      <c r="B38" s="98"/>
      <c r="C38" s="94"/>
      <c r="D38" s="94"/>
      <c r="E38" s="55"/>
      <c r="F38" s="55"/>
      <c r="G38" s="55" t="s">
        <v>38</v>
      </c>
      <c r="H38" s="56">
        <f>O12</f>
        <v>182</v>
      </c>
      <c r="I38" s="95">
        <f>M12+$H$38</f>
        <v>43892</v>
      </c>
      <c r="J38" s="95">
        <f t="shared" ref="J38" si="75">I38+$H$32</f>
        <v>44257</v>
      </c>
      <c r="K38" s="95">
        <f t="shared" ref="K38" si="76">J38+$H$32</f>
        <v>44622</v>
      </c>
      <c r="L38" s="95">
        <f t="shared" ref="L38" si="77">K38+$H$32</f>
        <v>44987</v>
      </c>
      <c r="M38" s="95">
        <f t="shared" ref="M38" si="78">L38+$H$32</f>
        <v>45352</v>
      </c>
      <c r="N38" s="95">
        <f t="shared" ref="N38" si="79">M38+$H$32</f>
        <v>45717</v>
      </c>
      <c r="O38" s="95">
        <f t="shared" ref="O38" si="80">N38+$H$32</f>
        <v>46082</v>
      </c>
      <c r="P38" s="95">
        <f t="shared" ref="P38" si="81">O38+$H$32</f>
        <v>46447</v>
      </c>
      <c r="Q38" s="95">
        <f t="shared" ref="Q38" si="82">P38+$H$32</f>
        <v>46812</v>
      </c>
      <c r="R38" s="95">
        <f t="shared" ref="R38" si="83">Q38+$H$32</f>
        <v>47177</v>
      </c>
      <c r="S38" s="95">
        <f t="shared" ref="S38" si="84">R38+$H$32</f>
        <v>47542</v>
      </c>
      <c r="T38" s="95">
        <f t="shared" ref="T38" si="85">S38+$H$32</f>
        <v>47907</v>
      </c>
      <c r="U38" s="95">
        <f t="shared" ref="U38" si="86">T38+$H$32</f>
        <v>48272</v>
      </c>
      <c r="V38" s="95">
        <f t="shared" ref="V38" si="87">U38+$H$32</f>
        <v>48637</v>
      </c>
      <c r="W38" s="95">
        <f t="shared" ref="W38" si="88">V38+$H$32</f>
        <v>49002</v>
      </c>
      <c r="X38" s="95">
        <f t="shared" ref="X38" si="89">W38+$H$32</f>
        <v>49367</v>
      </c>
      <c r="Y38" s="95">
        <f t="shared" ref="Y38" si="90">X38+$H$32</f>
        <v>49732</v>
      </c>
      <c r="Z38" s="95">
        <f t="shared" ref="Z38" si="91">Y38+$H$32</f>
        <v>50097</v>
      </c>
      <c r="AA38" s="95">
        <f t="shared" ref="AA38" si="92">Z38+$H$32</f>
        <v>50462</v>
      </c>
      <c r="AB38" s="95">
        <f t="shared" ref="AB38" si="93">AA38+$H$32</f>
        <v>50827</v>
      </c>
      <c r="AC38" s="95">
        <f t="shared" ref="AC38" si="94">AB38+$H$32</f>
        <v>51192</v>
      </c>
      <c r="AD38" s="95">
        <f t="shared" ref="AD38" si="95">AC38+$H$32</f>
        <v>51557</v>
      </c>
      <c r="AE38" s="95">
        <f t="shared" ref="AE38" si="96">AD38+$H$32</f>
        <v>51922</v>
      </c>
      <c r="AF38" s="95">
        <f t="shared" ref="AF38" si="97">AE38+$H$32</f>
        <v>52287</v>
      </c>
      <c r="AG38" s="95">
        <f t="shared" ref="AG38" si="98">AF38+$H$32</f>
        <v>52652</v>
      </c>
      <c r="AH38" s="95">
        <f t="shared" ref="AH38" si="99">AG38+$H$32</f>
        <v>53017</v>
      </c>
      <c r="AI38" s="95">
        <f t="shared" ref="AI38" si="100">AH38+$H$32</f>
        <v>53382</v>
      </c>
      <c r="AJ38" s="95">
        <f t="shared" ref="AJ38" si="101">AI38+$H$32</f>
        <v>53747</v>
      </c>
      <c r="AK38" s="95">
        <f t="shared" ref="AK38" si="102">AJ38+$H$32</f>
        <v>54112</v>
      </c>
      <c r="AL38" s="95">
        <f t="shared" ref="AL38" si="103">AK38+$H$32</f>
        <v>54477</v>
      </c>
      <c r="AM38" s="95">
        <f t="shared" ref="AM38" si="104">AL38+$H$32</f>
        <v>54842</v>
      </c>
      <c r="AN38" s="95">
        <f t="shared" ref="AN38" si="105">AM38+$H$32</f>
        <v>55207</v>
      </c>
      <c r="AO38" s="95">
        <f t="shared" ref="AO38" si="106">AN38+$H$32</f>
        <v>55572</v>
      </c>
      <c r="AP38" s="95">
        <f t="shared" ref="AP38" si="107">AO38+$H$32</f>
        <v>55937</v>
      </c>
      <c r="AQ38" s="95">
        <f t="shared" ref="AQ38" si="108">AP38+$H$32</f>
        <v>56302</v>
      </c>
      <c r="AR38" s="95">
        <f t="shared" ref="AR38" si="109">AQ38+$H$32</f>
        <v>56667</v>
      </c>
      <c r="AS38" s="95">
        <f t="shared" ref="AS38" si="110">AR38+$H$32</f>
        <v>57032</v>
      </c>
      <c r="AT38" s="95">
        <f t="shared" ref="AT38" si="111">AS38+$H$32</f>
        <v>57397</v>
      </c>
      <c r="AU38" s="95">
        <f t="shared" ref="AU38" si="112">AT38+$H$32</f>
        <v>57762</v>
      </c>
      <c r="AV38" s="95">
        <f t="shared" ref="AV38" si="113">AU38+$H$32</f>
        <v>58127</v>
      </c>
      <c r="AW38" s="95">
        <f t="shared" ref="AW38" si="114">AV38+$H$32</f>
        <v>58492</v>
      </c>
      <c r="AX38" s="95">
        <f t="shared" ref="AX38" si="115">AW38+$H$32</f>
        <v>58857</v>
      </c>
      <c r="AY38" s="95">
        <f t="shared" ref="AY38" si="116">AX38+$H$32</f>
        <v>59222</v>
      </c>
      <c r="AZ38" s="95">
        <f t="shared" ref="AZ38" si="117">AY38+$H$32</f>
        <v>59587</v>
      </c>
      <c r="BA38" s="95">
        <f t="shared" ref="BA38" si="118">AZ38+$H$32</f>
        <v>59952</v>
      </c>
      <c r="BB38" s="95">
        <f t="shared" ref="BB38" si="119">BA38+$H$32</f>
        <v>60317</v>
      </c>
      <c r="BC38" s="95">
        <f t="shared" ref="BC38" si="120">BB38+$H$32</f>
        <v>60682</v>
      </c>
      <c r="BD38" s="95">
        <f t="shared" ref="BD38" si="121">BC38+$H$32</f>
        <v>61047</v>
      </c>
      <c r="BE38" s="95">
        <f t="shared" ref="BE38" si="122">BD38+$H$32</f>
        <v>61412</v>
      </c>
      <c r="BF38" s="95">
        <f t="shared" ref="BF38" si="123">BE38+$H$32</f>
        <v>61777</v>
      </c>
      <c r="BG38" s="95">
        <f t="shared" ref="BG38" si="124">BF38+$H$32</f>
        <v>62142</v>
      </c>
      <c r="BH38" s="95">
        <f t="shared" ref="BH38" si="125">BG38+$H$32</f>
        <v>62507</v>
      </c>
    </row>
    <row r="39" spans="1:60" ht="15" hidden="1" outlineLevel="1" x14ac:dyDescent="0.2">
      <c r="A39" s="94"/>
      <c r="B39" s="94"/>
      <c r="C39" s="94"/>
      <c r="D39" s="94"/>
      <c r="E39" s="123"/>
      <c r="F39" s="123"/>
      <c r="G39" s="123" t="s">
        <v>42</v>
      </c>
      <c r="H39" s="124">
        <f>U12</f>
        <v>365</v>
      </c>
      <c r="I39" s="95">
        <f>S12+$H$39</f>
        <v>43982</v>
      </c>
      <c r="J39" s="95">
        <f>I39+$H$39</f>
        <v>44347</v>
      </c>
      <c r="K39" s="95">
        <f t="shared" ref="K39" si="126">J39+$H$36</f>
        <v>44377</v>
      </c>
      <c r="L39" s="95">
        <f t="shared" ref="L39" si="127">K39+$H$36</f>
        <v>44407</v>
      </c>
      <c r="M39" s="95">
        <f t="shared" ref="M39" si="128">L39+$H$36</f>
        <v>44437</v>
      </c>
      <c r="N39" s="95">
        <f t="shared" ref="N39" si="129">M39+$H$36</f>
        <v>44467</v>
      </c>
      <c r="O39" s="95">
        <f t="shared" ref="O39" si="130">N39+$H$36</f>
        <v>44497</v>
      </c>
      <c r="P39" s="95">
        <f t="shared" ref="P39" si="131">O39+$H$36</f>
        <v>44527</v>
      </c>
      <c r="Q39" s="95">
        <f t="shared" ref="Q39" si="132">P39+$H$36</f>
        <v>44557</v>
      </c>
      <c r="R39" s="95">
        <f t="shared" ref="R39" si="133">Q39+$H$36</f>
        <v>44587</v>
      </c>
      <c r="S39" s="95">
        <f t="shared" ref="S39" si="134">R39+$H$36</f>
        <v>44617</v>
      </c>
      <c r="T39" s="95">
        <f t="shared" ref="T39" si="135">S39+$H$36</f>
        <v>44647</v>
      </c>
      <c r="U39" s="95">
        <f t="shared" ref="U39" si="136">T39+$H$36</f>
        <v>44677</v>
      </c>
      <c r="V39" s="95">
        <f t="shared" ref="V39" si="137">U39+$H$36</f>
        <v>44707</v>
      </c>
      <c r="W39" s="95">
        <f t="shared" ref="W39" si="138">V39+$H$36</f>
        <v>44737</v>
      </c>
      <c r="X39" s="95">
        <f t="shared" ref="X39" si="139">W39+$H$36</f>
        <v>44767</v>
      </c>
      <c r="Y39" s="95">
        <f t="shared" ref="Y39" si="140">X39+$H$36</f>
        <v>44797</v>
      </c>
      <c r="Z39" s="95">
        <f t="shared" ref="Z39" si="141">Y39+$H$36</f>
        <v>44827</v>
      </c>
      <c r="AA39" s="95">
        <f t="shared" ref="AA39" si="142">Z39+$H$36</f>
        <v>44857</v>
      </c>
      <c r="AB39" s="95">
        <f t="shared" ref="AB39" si="143">AA39+$H$36</f>
        <v>44887</v>
      </c>
      <c r="AC39" s="95">
        <f t="shared" ref="AC39" si="144">AB39+$H$36</f>
        <v>44917</v>
      </c>
      <c r="AD39" s="95">
        <f t="shared" ref="AD39" si="145">AC39+$H$36</f>
        <v>44947</v>
      </c>
      <c r="AE39" s="95">
        <f t="shared" ref="AE39" si="146">AD39+$H$36</f>
        <v>44977</v>
      </c>
      <c r="AF39" s="95">
        <f t="shared" ref="AF39" si="147">AE39+$H$36</f>
        <v>45007</v>
      </c>
      <c r="AG39" s="95">
        <f t="shared" ref="AG39" si="148">AF39+$H$36</f>
        <v>45037</v>
      </c>
      <c r="AH39" s="95">
        <f t="shared" ref="AH39" si="149">AG39+$H$36</f>
        <v>45067</v>
      </c>
      <c r="AI39" s="95">
        <f t="shared" ref="AI39" si="150">AH39+$H$36</f>
        <v>45097</v>
      </c>
      <c r="AJ39" s="95">
        <f t="shared" ref="AJ39" si="151">AI39+$H$36</f>
        <v>45127</v>
      </c>
      <c r="AK39" s="95">
        <f t="shared" ref="AK39" si="152">AJ39+$H$36</f>
        <v>45157</v>
      </c>
      <c r="AL39" s="95">
        <f t="shared" ref="AL39" si="153">AK39+$H$36</f>
        <v>45187</v>
      </c>
      <c r="AM39" s="95">
        <f t="shared" ref="AM39" si="154">AL39+$H$36</f>
        <v>45217</v>
      </c>
      <c r="AN39" s="95">
        <f t="shared" ref="AN39" si="155">AM39+$H$36</f>
        <v>45247</v>
      </c>
      <c r="AO39" s="95">
        <f t="shared" ref="AO39" si="156">AN39+$H$36</f>
        <v>45277</v>
      </c>
      <c r="AP39" s="95">
        <f t="shared" ref="AP39" si="157">AO39+$H$36</f>
        <v>45307</v>
      </c>
      <c r="AQ39" s="95">
        <f t="shared" ref="AQ39" si="158">AP39+$H$36</f>
        <v>45337</v>
      </c>
      <c r="AR39" s="95">
        <f t="shared" ref="AR39" si="159">AQ39+$H$36</f>
        <v>45367</v>
      </c>
      <c r="AS39" s="95">
        <f t="shared" ref="AS39" si="160">AR39+$H$36</f>
        <v>45397</v>
      </c>
      <c r="AT39" s="95">
        <f t="shared" ref="AT39" si="161">AS39+$H$36</f>
        <v>45427</v>
      </c>
      <c r="AU39" s="95">
        <f t="shared" ref="AU39" si="162">AT39+$H$36</f>
        <v>45457</v>
      </c>
      <c r="AV39" s="95">
        <f t="shared" ref="AV39" si="163">AU39+$H$36</f>
        <v>45487</v>
      </c>
      <c r="AW39" s="95">
        <f t="shared" ref="AW39" si="164">AV39+$H$36</f>
        <v>45517</v>
      </c>
      <c r="AX39" s="95">
        <f t="shared" ref="AX39" si="165">AW39+$H$36</f>
        <v>45547</v>
      </c>
      <c r="AY39" s="95">
        <f t="shared" ref="AY39" si="166">AX39+$H$36</f>
        <v>45577</v>
      </c>
      <c r="AZ39" s="95">
        <f t="shared" ref="AZ39" si="167">AY39+$H$36</f>
        <v>45607</v>
      </c>
      <c r="BA39" s="95">
        <f t="shared" ref="BA39" si="168">AZ39+$H$36</f>
        <v>45637</v>
      </c>
      <c r="BB39" s="95">
        <f t="shared" ref="BB39" si="169">BA39+$H$36</f>
        <v>45667</v>
      </c>
      <c r="BC39" s="95">
        <f t="shared" ref="BC39" si="170">BB39+$H$36</f>
        <v>45697</v>
      </c>
      <c r="BD39" s="95">
        <f t="shared" ref="BD39" si="171">BC39+$H$36</f>
        <v>45727</v>
      </c>
      <c r="BE39" s="95">
        <f t="shared" ref="BE39" si="172">BD39+$H$36</f>
        <v>45757</v>
      </c>
      <c r="BF39" s="95">
        <f t="shared" ref="BF39" si="173">BE39+$H$36</f>
        <v>45787</v>
      </c>
      <c r="BG39" s="95">
        <f t="shared" ref="BG39" si="174">BF39+$H$36</f>
        <v>45817</v>
      </c>
      <c r="BH39" s="95">
        <f t="shared" ref="BH39" si="175">BG39+$H$36</f>
        <v>45847</v>
      </c>
    </row>
    <row r="40" spans="1:60" collapsed="1" x14ac:dyDescent="0.2">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row>
    <row r="41" spans="1:60" x14ac:dyDescent="0.2">
      <c r="A41" s="94"/>
      <c r="B41" s="94"/>
      <c r="C41" s="94"/>
      <c r="D41" s="94"/>
      <c r="E41" s="94"/>
      <c r="F41" s="94"/>
      <c r="G41" s="94"/>
      <c r="H41" s="94"/>
      <c r="I41" s="94"/>
      <c r="J41" s="94"/>
      <c r="K41" s="94"/>
      <c r="L41" s="94"/>
      <c r="M41" s="94"/>
      <c r="N41" s="94"/>
      <c r="O41" s="94"/>
      <c r="P41" s="94"/>
      <c r="Q41" s="94"/>
      <c r="R41" s="94"/>
      <c r="S41" s="94"/>
      <c r="T41" s="94"/>
      <c r="U41" s="94"/>
      <c r="V41" s="94"/>
      <c r="W41" s="94"/>
      <c r="X41" s="94"/>
    </row>
    <row r="42" spans="1:60" x14ac:dyDescent="0.2">
      <c r="A42" s="94"/>
      <c r="B42" s="94"/>
      <c r="C42" s="94"/>
      <c r="D42" s="94"/>
      <c r="E42" s="94"/>
      <c r="F42" s="94"/>
      <c r="G42" s="94"/>
      <c r="H42" s="94"/>
      <c r="I42" s="94"/>
      <c r="J42" s="94"/>
      <c r="K42" s="94"/>
      <c r="L42" s="94"/>
      <c r="M42" s="94"/>
      <c r="N42" s="94"/>
      <c r="O42" s="94"/>
      <c r="P42" s="94"/>
      <c r="Q42" s="94"/>
      <c r="R42" s="94"/>
      <c r="S42" s="94"/>
      <c r="T42" s="94"/>
      <c r="U42" s="94"/>
      <c r="V42" s="94"/>
      <c r="W42" s="94"/>
      <c r="X42" s="94"/>
    </row>
    <row r="43" spans="1:60" x14ac:dyDescent="0.2">
      <c r="A43" s="94"/>
      <c r="B43" s="94"/>
      <c r="C43" s="94"/>
      <c r="D43" s="94"/>
      <c r="E43" s="94"/>
      <c r="F43" s="94"/>
      <c r="G43" s="94"/>
      <c r="H43" s="94"/>
      <c r="I43" s="94"/>
      <c r="J43" s="94"/>
      <c r="K43" s="94"/>
      <c r="L43" s="94"/>
      <c r="M43" s="94"/>
      <c r="N43" s="94"/>
      <c r="O43" s="94"/>
      <c r="P43" s="94"/>
      <c r="Q43" s="94"/>
      <c r="R43" s="94"/>
      <c r="S43" s="94"/>
      <c r="T43" s="94"/>
      <c r="U43" s="94"/>
      <c r="V43" s="94"/>
      <c r="W43" s="94"/>
      <c r="X43" s="94"/>
    </row>
    <row r="44" spans="1:60" x14ac:dyDescent="0.2">
      <c r="A44" s="94"/>
      <c r="B44" s="94"/>
      <c r="C44" s="94"/>
      <c r="D44" s="94"/>
      <c r="E44" s="94"/>
      <c r="F44" s="94"/>
      <c r="G44" s="94"/>
      <c r="H44" s="94"/>
      <c r="I44" s="94"/>
      <c r="J44" s="94"/>
      <c r="K44" s="94"/>
      <c r="L44" s="94"/>
      <c r="M44" s="94"/>
      <c r="N44" s="94"/>
      <c r="O44" s="94"/>
      <c r="P44" s="94"/>
      <c r="Q44" s="94"/>
      <c r="R44" s="94"/>
      <c r="S44" s="94"/>
      <c r="T44" s="94"/>
      <c r="U44" s="94"/>
      <c r="V44" s="94"/>
      <c r="W44" s="94"/>
      <c r="X44" s="94"/>
    </row>
    <row r="45" spans="1:60" x14ac:dyDescent="0.2">
      <c r="A45" s="94"/>
      <c r="B45" s="94"/>
      <c r="C45" s="94"/>
      <c r="D45" s="94"/>
      <c r="E45" s="94"/>
      <c r="F45" s="94"/>
      <c r="G45" s="94"/>
      <c r="H45" s="94"/>
      <c r="I45" s="94"/>
      <c r="J45" s="94"/>
      <c r="K45" s="94"/>
      <c r="L45" s="94"/>
      <c r="M45" s="94"/>
      <c r="N45" s="94"/>
      <c r="O45" s="94"/>
      <c r="P45" s="94"/>
      <c r="Q45" s="94"/>
      <c r="R45" s="94"/>
      <c r="S45" s="94"/>
      <c r="T45" s="94"/>
      <c r="U45" s="94"/>
      <c r="V45" s="94"/>
      <c r="W45" s="94"/>
      <c r="X45" s="94"/>
    </row>
    <row r="46" spans="1:60" x14ac:dyDescent="0.2">
      <c r="A46" s="94"/>
      <c r="B46" s="94"/>
      <c r="C46" s="94"/>
      <c r="D46" s="94"/>
      <c r="E46" s="94"/>
      <c r="F46" s="94"/>
      <c r="G46" s="94"/>
      <c r="H46" s="94"/>
      <c r="I46" s="94"/>
      <c r="J46" s="94"/>
      <c r="K46" s="94"/>
      <c r="L46" s="94"/>
      <c r="M46" s="94"/>
      <c r="N46" s="94"/>
      <c r="O46" s="94"/>
      <c r="P46" s="94"/>
      <c r="Q46" s="94"/>
      <c r="R46" s="94"/>
      <c r="S46" s="94"/>
      <c r="T46" s="94"/>
      <c r="U46" s="94"/>
      <c r="V46" s="94"/>
      <c r="W46" s="94"/>
      <c r="X46" s="94"/>
    </row>
    <row r="47" spans="1:60" x14ac:dyDescent="0.2">
      <c r="A47" s="94"/>
      <c r="B47" s="94"/>
      <c r="C47" s="94"/>
      <c r="D47" s="94"/>
      <c r="E47" s="94"/>
      <c r="F47" s="94"/>
      <c r="G47" s="94"/>
      <c r="H47" s="94"/>
      <c r="I47" s="94"/>
      <c r="J47" s="94"/>
      <c r="K47" s="94"/>
      <c r="L47" s="94"/>
      <c r="M47" s="94"/>
      <c r="N47" s="94"/>
      <c r="O47" s="94"/>
      <c r="P47" s="94"/>
      <c r="Q47" s="94"/>
      <c r="R47" s="94"/>
      <c r="S47" s="94"/>
      <c r="T47" s="94"/>
      <c r="U47" s="94"/>
      <c r="V47" s="94"/>
      <c r="W47" s="94"/>
      <c r="X47" s="94"/>
    </row>
    <row r="48" spans="1:60" x14ac:dyDescent="0.2">
      <c r="A48" s="94"/>
      <c r="B48" s="94"/>
      <c r="C48" s="94"/>
      <c r="D48" s="94"/>
      <c r="E48" s="94"/>
      <c r="F48" s="94"/>
      <c r="G48" s="94"/>
      <c r="H48" s="94"/>
      <c r="I48" s="94"/>
      <c r="J48" s="94"/>
      <c r="K48" s="94"/>
      <c r="L48" s="94"/>
      <c r="M48" s="94"/>
      <c r="N48" s="94"/>
      <c r="O48" s="94"/>
      <c r="P48" s="94"/>
      <c r="Q48" s="94"/>
      <c r="R48" s="94"/>
      <c r="S48" s="94"/>
      <c r="T48" s="94"/>
      <c r="U48" s="94"/>
      <c r="V48" s="94"/>
      <c r="W48" s="94"/>
      <c r="X48" s="94"/>
    </row>
    <row r="49" spans="1:24" x14ac:dyDescent="0.2">
      <c r="A49" s="94"/>
      <c r="B49" s="115"/>
      <c r="C49" s="94"/>
      <c r="D49" s="94"/>
      <c r="E49" s="94"/>
      <c r="F49" s="94"/>
      <c r="G49" s="94"/>
      <c r="H49" s="94"/>
      <c r="I49" s="94"/>
      <c r="J49" s="94"/>
      <c r="K49" s="94"/>
      <c r="L49" s="94"/>
      <c r="M49" s="94"/>
      <c r="N49" s="94"/>
      <c r="O49" s="94"/>
      <c r="P49" s="94"/>
      <c r="Q49" s="94"/>
      <c r="R49" s="94"/>
      <c r="S49" s="94"/>
      <c r="T49" s="94"/>
      <c r="U49" s="94"/>
      <c r="V49" s="94"/>
      <c r="W49" s="94"/>
      <c r="X49" s="94"/>
    </row>
    <row r="50" spans="1:24" x14ac:dyDescent="0.2">
      <c r="A50" s="94"/>
      <c r="B50" s="94"/>
      <c r="C50" s="94"/>
      <c r="D50" s="94"/>
      <c r="E50" s="94"/>
      <c r="F50" s="94"/>
      <c r="G50" s="94"/>
      <c r="H50" s="94"/>
      <c r="I50" s="94"/>
      <c r="J50" s="94"/>
      <c r="K50" s="94"/>
      <c r="L50" s="94"/>
      <c r="M50" s="94"/>
      <c r="N50" s="94"/>
      <c r="O50" s="94"/>
      <c r="P50" s="94"/>
      <c r="Q50" s="94"/>
      <c r="R50" s="94"/>
      <c r="S50" s="94"/>
      <c r="T50" s="94"/>
      <c r="U50" s="94"/>
      <c r="V50" s="94"/>
      <c r="W50" s="94"/>
      <c r="X50" s="94"/>
    </row>
    <row r="51" spans="1:24" x14ac:dyDescent="0.2">
      <c r="A51" s="94"/>
      <c r="B51" s="94"/>
      <c r="C51" s="94"/>
      <c r="D51" s="94"/>
      <c r="E51" s="94"/>
      <c r="F51" s="94"/>
      <c r="G51" s="94"/>
      <c r="H51" s="94"/>
      <c r="I51" s="94"/>
      <c r="J51" s="94"/>
      <c r="K51" s="94"/>
      <c r="L51" s="94"/>
      <c r="M51" s="94"/>
      <c r="N51" s="94"/>
      <c r="O51" s="94"/>
      <c r="P51" s="94"/>
      <c r="Q51" s="94"/>
      <c r="R51" s="94"/>
      <c r="S51" s="94"/>
      <c r="T51" s="94"/>
      <c r="U51" s="94"/>
      <c r="V51" s="94"/>
      <c r="W51" s="94"/>
      <c r="X51" s="94"/>
    </row>
    <row r="52" spans="1:24" x14ac:dyDescent="0.2">
      <c r="A52" s="94"/>
      <c r="B52" s="94"/>
      <c r="C52" s="94"/>
      <c r="D52" s="94"/>
      <c r="E52" s="94"/>
      <c r="F52" s="94"/>
      <c r="G52" s="94"/>
      <c r="H52" s="94"/>
      <c r="I52" s="94"/>
      <c r="J52" s="94"/>
      <c r="K52" s="94"/>
      <c r="L52" s="94"/>
      <c r="M52" s="94"/>
      <c r="N52" s="94"/>
      <c r="O52" s="94"/>
      <c r="P52" s="94"/>
      <c r="Q52" s="94"/>
      <c r="R52" s="94"/>
      <c r="S52" s="94"/>
      <c r="T52" s="94"/>
      <c r="U52" s="94"/>
      <c r="V52" s="94"/>
      <c r="W52" s="94"/>
      <c r="X52" s="94"/>
    </row>
    <row r="53" spans="1:24" x14ac:dyDescent="0.2">
      <c r="A53" s="94"/>
      <c r="B53" s="94"/>
      <c r="C53" s="94"/>
      <c r="D53" s="94"/>
      <c r="E53" s="94"/>
      <c r="F53" s="94"/>
      <c r="G53" s="94"/>
      <c r="H53" s="94"/>
      <c r="I53" s="94"/>
      <c r="J53" s="94"/>
      <c r="K53" s="94"/>
      <c r="L53" s="94"/>
      <c r="M53" s="94"/>
      <c r="N53" s="94"/>
      <c r="O53" s="94"/>
      <c r="P53" s="94"/>
      <c r="Q53" s="94"/>
      <c r="R53" s="94"/>
      <c r="S53" s="94"/>
      <c r="T53" s="94"/>
      <c r="U53" s="94"/>
      <c r="V53" s="94"/>
      <c r="W53" s="94"/>
      <c r="X53" s="94"/>
    </row>
    <row r="54" spans="1:24" x14ac:dyDescent="0.2">
      <c r="A54" s="94"/>
      <c r="B54" s="94"/>
      <c r="C54" s="94"/>
      <c r="D54" s="94"/>
      <c r="E54" s="94"/>
      <c r="F54" s="94"/>
      <c r="G54" s="94"/>
      <c r="H54" s="94"/>
      <c r="I54" s="94"/>
      <c r="J54" s="94"/>
      <c r="K54" s="94"/>
      <c r="L54" s="94"/>
      <c r="M54" s="94"/>
      <c r="N54" s="94"/>
      <c r="O54" s="94"/>
      <c r="P54" s="94"/>
      <c r="Q54" s="94"/>
      <c r="R54" s="94"/>
      <c r="S54" s="94"/>
      <c r="T54" s="94"/>
      <c r="U54" s="94"/>
      <c r="V54" s="94"/>
      <c r="W54" s="94"/>
      <c r="X54" s="94"/>
    </row>
    <row r="55" spans="1:24" x14ac:dyDescent="0.2">
      <c r="A55" s="94"/>
      <c r="B55" s="94"/>
      <c r="C55" s="94"/>
      <c r="D55" s="94"/>
      <c r="E55" s="94"/>
      <c r="F55" s="94"/>
      <c r="G55" s="94"/>
      <c r="H55" s="94"/>
      <c r="I55" s="94"/>
      <c r="J55" s="94"/>
      <c r="K55" s="94"/>
      <c r="L55" s="94"/>
      <c r="M55" s="94"/>
      <c r="N55" s="94"/>
      <c r="O55" s="94"/>
      <c r="P55" s="94"/>
      <c r="Q55" s="94"/>
      <c r="R55" s="94"/>
      <c r="S55" s="94"/>
      <c r="T55" s="94"/>
      <c r="U55" s="94"/>
      <c r="V55" s="94"/>
      <c r="W55" s="94"/>
      <c r="X55" s="94"/>
    </row>
    <row r="56" spans="1:24" x14ac:dyDescent="0.2">
      <c r="A56" s="94"/>
      <c r="B56" s="94"/>
      <c r="C56" s="94"/>
      <c r="D56" s="94"/>
      <c r="E56" s="94"/>
      <c r="F56" s="94"/>
      <c r="G56" s="94"/>
      <c r="H56" s="94"/>
      <c r="I56" s="94"/>
      <c r="J56" s="94"/>
      <c r="K56" s="94"/>
      <c r="L56" s="94"/>
      <c r="M56" s="94"/>
      <c r="N56" s="94"/>
      <c r="O56" s="94"/>
      <c r="P56" s="94"/>
      <c r="Q56" s="94"/>
      <c r="R56" s="94"/>
      <c r="S56" s="94"/>
      <c r="T56" s="94"/>
      <c r="U56" s="94"/>
      <c r="V56" s="94"/>
      <c r="W56" s="94"/>
      <c r="X56" s="94"/>
    </row>
    <row r="57" spans="1:24" x14ac:dyDescent="0.2">
      <c r="A57" s="94"/>
      <c r="B57" s="94"/>
      <c r="C57" s="94"/>
      <c r="D57" s="94"/>
      <c r="E57" s="94"/>
      <c r="F57" s="94"/>
      <c r="G57" s="94"/>
      <c r="H57" s="94"/>
      <c r="I57" s="94"/>
      <c r="J57" s="94"/>
      <c r="K57" s="94"/>
      <c r="L57" s="94"/>
      <c r="M57" s="94"/>
      <c r="N57" s="94"/>
      <c r="O57" s="94"/>
      <c r="P57" s="94"/>
      <c r="Q57" s="94"/>
      <c r="R57" s="94"/>
      <c r="S57" s="94"/>
      <c r="T57" s="94"/>
      <c r="U57" s="94"/>
      <c r="V57" s="94"/>
      <c r="W57" s="94"/>
      <c r="X57" s="94"/>
    </row>
    <row r="58" spans="1:24" x14ac:dyDescent="0.2">
      <c r="A58" s="94"/>
      <c r="B58" s="94"/>
      <c r="C58" s="94"/>
      <c r="D58" s="94"/>
      <c r="E58" s="94"/>
      <c r="F58" s="94"/>
      <c r="G58" s="94"/>
      <c r="H58" s="94"/>
      <c r="I58" s="94"/>
      <c r="J58" s="94"/>
      <c r="K58" s="94"/>
      <c r="L58" s="94"/>
      <c r="M58" s="94"/>
      <c r="N58" s="94"/>
      <c r="O58" s="94"/>
      <c r="P58" s="94"/>
      <c r="Q58" s="94"/>
      <c r="R58" s="94"/>
      <c r="S58" s="94"/>
      <c r="T58" s="94"/>
      <c r="U58" s="94"/>
      <c r="V58" s="94"/>
      <c r="W58" s="94"/>
      <c r="X58" s="94"/>
    </row>
    <row r="59" spans="1:24" x14ac:dyDescent="0.2">
      <c r="A59" s="94"/>
      <c r="B59" s="94"/>
      <c r="C59" s="94"/>
      <c r="D59" s="94"/>
      <c r="E59" s="94"/>
      <c r="F59" s="94"/>
      <c r="G59" s="94"/>
      <c r="H59" s="94"/>
      <c r="I59" s="94"/>
      <c r="J59" s="94"/>
      <c r="K59" s="94"/>
      <c r="L59" s="94"/>
      <c r="M59" s="94"/>
      <c r="N59" s="94"/>
      <c r="O59" s="94"/>
      <c r="P59" s="94"/>
      <c r="Q59" s="94"/>
      <c r="R59" s="94"/>
      <c r="S59" s="94"/>
      <c r="T59" s="94"/>
      <c r="U59" s="94"/>
      <c r="V59" s="94"/>
      <c r="W59" s="94"/>
      <c r="X59" s="94"/>
    </row>
    <row r="60" spans="1:24" x14ac:dyDescent="0.2">
      <c r="A60" s="94"/>
      <c r="B60" s="94"/>
      <c r="C60" s="94"/>
      <c r="D60" s="94"/>
      <c r="E60" s="94"/>
      <c r="F60" s="94"/>
      <c r="G60" s="94"/>
      <c r="H60" s="94"/>
      <c r="I60" s="94"/>
      <c r="J60" s="94"/>
      <c r="K60" s="94"/>
      <c r="L60" s="94"/>
      <c r="M60" s="94"/>
      <c r="N60" s="94"/>
      <c r="O60" s="94"/>
      <c r="P60" s="94"/>
      <c r="Q60" s="94"/>
      <c r="R60" s="94"/>
      <c r="S60" s="94"/>
      <c r="T60" s="94"/>
      <c r="U60" s="94"/>
      <c r="V60" s="94"/>
      <c r="W60" s="94"/>
      <c r="X60" s="94"/>
    </row>
    <row r="61" spans="1:24" x14ac:dyDescent="0.2">
      <c r="A61" s="94"/>
      <c r="B61" s="94"/>
      <c r="C61" s="94"/>
      <c r="D61" s="94"/>
      <c r="E61" s="94"/>
      <c r="F61" s="94"/>
      <c r="G61" s="94"/>
      <c r="H61" s="94"/>
      <c r="I61" s="94"/>
      <c r="J61" s="94"/>
      <c r="K61" s="94"/>
      <c r="L61" s="94"/>
      <c r="M61" s="94"/>
      <c r="N61" s="94"/>
      <c r="O61" s="94"/>
      <c r="P61" s="94"/>
      <c r="Q61" s="94"/>
      <c r="R61" s="94"/>
      <c r="S61" s="94"/>
      <c r="T61" s="94"/>
      <c r="U61" s="94"/>
      <c r="V61" s="94"/>
      <c r="W61" s="94"/>
      <c r="X61" s="94"/>
    </row>
    <row r="62" spans="1:24" x14ac:dyDescent="0.2">
      <c r="A62" s="94"/>
      <c r="B62" s="94"/>
      <c r="C62" s="94"/>
      <c r="D62" s="94"/>
      <c r="E62" s="94"/>
      <c r="F62" s="94"/>
      <c r="G62" s="94"/>
      <c r="H62" s="94"/>
      <c r="I62" s="94"/>
      <c r="J62" s="94"/>
      <c r="K62" s="94"/>
      <c r="L62" s="94"/>
      <c r="M62" s="94"/>
      <c r="N62" s="94"/>
      <c r="O62" s="94"/>
      <c r="P62" s="94"/>
      <c r="Q62" s="94"/>
      <c r="R62" s="94"/>
      <c r="S62" s="94"/>
      <c r="T62" s="94"/>
      <c r="U62" s="94"/>
      <c r="V62" s="94"/>
      <c r="W62" s="94"/>
      <c r="X62" s="94"/>
    </row>
    <row r="63" spans="1:24" x14ac:dyDescent="0.2">
      <c r="A63" s="94"/>
      <c r="B63" s="94"/>
      <c r="C63" s="94"/>
      <c r="D63" s="94"/>
      <c r="E63" s="94"/>
      <c r="F63" s="94"/>
      <c r="G63" s="94"/>
      <c r="H63" s="94"/>
      <c r="I63" s="94"/>
      <c r="J63" s="94"/>
      <c r="K63" s="94"/>
      <c r="L63" s="94"/>
      <c r="M63" s="94"/>
      <c r="N63" s="94"/>
      <c r="O63" s="94"/>
      <c r="P63" s="94"/>
      <c r="Q63" s="94"/>
      <c r="R63" s="94"/>
      <c r="S63" s="94"/>
      <c r="T63" s="94"/>
      <c r="U63" s="94"/>
      <c r="V63" s="94"/>
      <c r="W63" s="94"/>
      <c r="X63" s="94"/>
    </row>
    <row r="64" spans="1:24" x14ac:dyDescent="0.2">
      <c r="A64" s="94"/>
      <c r="B64" s="94"/>
      <c r="C64" s="94"/>
      <c r="D64" s="94"/>
      <c r="E64" s="94"/>
      <c r="F64" s="94"/>
      <c r="G64" s="94"/>
      <c r="H64" s="94"/>
      <c r="I64" s="94"/>
      <c r="J64" s="94"/>
      <c r="K64" s="94"/>
      <c r="L64" s="94"/>
      <c r="M64" s="94"/>
      <c r="N64" s="94"/>
      <c r="O64" s="94"/>
      <c r="P64" s="94"/>
      <c r="Q64" s="94"/>
      <c r="R64" s="94"/>
      <c r="S64" s="94"/>
      <c r="T64" s="94"/>
      <c r="U64" s="94"/>
      <c r="V64" s="94"/>
      <c r="W64" s="94"/>
      <c r="X64" s="94"/>
    </row>
    <row r="65" spans="1:24" x14ac:dyDescent="0.2">
      <c r="A65" s="94"/>
      <c r="B65" s="94"/>
      <c r="C65" s="94"/>
      <c r="D65" s="94"/>
      <c r="E65" s="94"/>
      <c r="F65" s="94"/>
      <c r="G65" s="94"/>
      <c r="H65" s="94"/>
      <c r="I65" s="94"/>
      <c r="J65" s="94"/>
      <c r="K65" s="94"/>
      <c r="L65" s="94"/>
      <c r="M65" s="94"/>
      <c r="N65" s="94"/>
      <c r="O65" s="94"/>
      <c r="P65" s="94"/>
      <c r="Q65" s="94"/>
      <c r="R65" s="94"/>
      <c r="S65" s="94"/>
      <c r="T65" s="94"/>
      <c r="U65" s="94"/>
      <c r="V65" s="94"/>
      <c r="W65" s="94"/>
      <c r="X65" s="94"/>
    </row>
  </sheetData>
  <sheetProtection formatCells="0" formatColumns="0" formatRows="0" insertColumns="0" insertRows="0" insertHyperlinks="0" deleteColumns="0" deleteRows="0" selectLockedCells="1" sort="0" autoFilter="0" pivotTables="0" selectUnlockedCells="1"/>
  <protectedRanges>
    <protectedRange algorithmName="SHA-512" hashValue="ICOWPwVIg9OZibj/F5gFHyymo8A/PL0g2oTzxmt+war/UIdi+uINO8o9xh9jaaOqeZrsE47X2Icrf6sRO4lMJg==" saltValue="i++XioCAlnZxPAzP4tjvzw==" spinCount="100000" sqref="A1:XFD1048576" name="LOCK_ALL"/>
  </protectedRanges>
  <mergeCells count="20">
    <mergeCell ref="A1:X1"/>
    <mergeCell ref="D4:F4"/>
    <mergeCell ref="D8:F8"/>
    <mergeCell ref="M8:N8"/>
    <mergeCell ref="S8:T8"/>
    <mergeCell ref="D7:F7"/>
    <mergeCell ref="M7:N7"/>
    <mergeCell ref="S7:T7"/>
    <mergeCell ref="S9:T9"/>
    <mergeCell ref="D10:F10"/>
    <mergeCell ref="M10:N10"/>
    <mergeCell ref="S10:T10"/>
    <mergeCell ref="D12:F12"/>
    <mergeCell ref="M12:N12"/>
    <mergeCell ref="S12:T12"/>
    <mergeCell ref="D11:F11"/>
    <mergeCell ref="M11:N11"/>
    <mergeCell ref="S11:T11"/>
    <mergeCell ref="D9:F9"/>
    <mergeCell ref="M9:N9"/>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249977111117893"/>
    <pageSetUpPr fitToPage="1"/>
  </sheetPr>
  <dimension ref="A1:AD78"/>
  <sheetViews>
    <sheetView showGridLines="0" tabSelected="1" zoomScale="70" zoomScaleNormal="70" workbookViewId="0">
      <selection activeCell="AC18" sqref="AC18"/>
    </sheetView>
  </sheetViews>
  <sheetFormatPr defaultColWidth="9.140625" defaultRowHeight="12.75" outlineLevelRow="1" x14ac:dyDescent="0.2"/>
  <cols>
    <col min="1" max="1" width="3.28515625" style="2" customWidth="1"/>
    <col min="2" max="24" width="4.140625" style="2" customWidth="1"/>
    <col min="25" max="25" width="3.28515625" style="2" customWidth="1"/>
    <col min="26" max="26" width="4.140625" style="2" customWidth="1"/>
    <col min="27" max="27" width="38.5703125" style="2" customWidth="1"/>
    <col min="28" max="29" width="9.140625" style="2"/>
    <col min="30" max="30" width="5.140625" style="2" customWidth="1"/>
    <col min="31" max="31" width="18.7109375" style="2" customWidth="1"/>
    <col min="32" max="16384" width="9.140625" style="2"/>
  </cols>
  <sheetData>
    <row r="1" spans="1:28" s="3" customFormat="1" ht="63" customHeight="1" thickTop="1" x14ac:dyDescent="0.2">
      <c r="A1" s="152" t="s">
        <v>14</v>
      </c>
      <c r="B1" s="153"/>
      <c r="C1" s="153"/>
      <c r="D1" s="153"/>
      <c r="E1" s="153"/>
      <c r="F1" s="153"/>
      <c r="G1" s="153"/>
      <c r="H1" s="153"/>
      <c r="I1" s="153"/>
      <c r="J1" s="153"/>
      <c r="K1" s="153"/>
      <c r="L1" s="153"/>
      <c r="M1" s="153"/>
      <c r="N1" s="153"/>
      <c r="O1" s="153"/>
      <c r="P1" s="153"/>
      <c r="Q1" s="153"/>
      <c r="R1" s="153"/>
      <c r="S1" s="153"/>
      <c r="T1" s="153"/>
      <c r="U1" s="153"/>
      <c r="V1" s="153"/>
      <c r="W1" s="153"/>
      <c r="X1" s="153"/>
      <c r="Y1" s="154"/>
    </row>
    <row r="2" spans="1:28" hidden="1" outlineLevel="1" x14ac:dyDescent="0.2">
      <c r="A2" s="80"/>
      <c r="B2" s="66"/>
      <c r="C2" s="66"/>
      <c r="D2" s="66"/>
      <c r="E2" s="66"/>
      <c r="F2" s="66"/>
      <c r="G2" s="66"/>
      <c r="H2" s="66"/>
      <c r="I2" s="66"/>
      <c r="J2" s="66"/>
      <c r="K2" s="66"/>
      <c r="L2" s="66"/>
      <c r="M2" s="66"/>
      <c r="N2" s="66"/>
      <c r="O2" s="66"/>
      <c r="P2" s="66"/>
      <c r="Q2" s="66"/>
      <c r="R2" s="66"/>
      <c r="S2" s="66"/>
      <c r="T2" s="66"/>
      <c r="U2" s="66"/>
      <c r="V2" s="66"/>
      <c r="W2" s="66"/>
      <c r="X2" s="66"/>
      <c r="Y2" s="81"/>
    </row>
    <row r="3" spans="1:28" ht="16.5" hidden="1" customHeight="1" outlineLevel="1" x14ac:dyDescent="0.2">
      <c r="A3" s="82"/>
      <c r="B3" s="67"/>
      <c r="C3" s="68" t="s">
        <v>2</v>
      </c>
      <c r="D3" s="134">
        <v>2021</v>
      </c>
      <c r="E3" s="132"/>
      <c r="F3" s="135"/>
      <c r="G3" s="67"/>
      <c r="H3" s="67"/>
      <c r="I3" s="68" t="s">
        <v>1</v>
      </c>
      <c r="J3" s="134">
        <v>1</v>
      </c>
      <c r="K3" s="135"/>
      <c r="L3" s="67"/>
      <c r="M3" s="67"/>
      <c r="N3" s="68" t="s">
        <v>0</v>
      </c>
      <c r="O3" s="134">
        <v>1</v>
      </c>
      <c r="P3" s="135"/>
      <c r="Q3" s="69" t="s">
        <v>4</v>
      </c>
      <c r="R3" s="67"/>
      <c r="S3" s="67"/>
      <c r="T3" s="67"/>
      <c r="U3" s="67"/>
      <c r="V3" s="67"/>
      <c r="W3" s="67"/>
      <c r="X3" s="20"/>
      <c r="Y3" s="83"/>
      <c r="AA3" s="32"/>
      <c r="AB3" s="23"/>
    </row>
    <row r="4" spans="1:28" hidden="1" outlineLevel="1" x14ac:dyDescent="0.2">
      <c r="A4" s="80"/>
      <c r="B4" s="66"/>
      <c r="C4" s="66"/>
      <c r="D4" s="66"/>
      <c r="E4" s="66"/>
      <c r="F4" s="66"/>
      <c r="G4" s="66"/>
      <c r="H4" s="66"/>
      <c r="I4" s="66"/>
      <c r="J4" s="66"/>
      <c r="K4" s="66"/>
      <c r="L4" s="66"/>
      <c r="M4" s="66"/>
      <c r="N4" s="66"/>
      <c r="O4" s="66"/>
      <c r="P4" s="66"/>
      <c r="Q4" s="66"/>
      <c r="R4" s="66"/>
      <c r="S4" s="66"/>
      <c r="T4" s="66"/>
      <c r="U4" s="66"/>
      <c r="V4" s="66"/>
      <c r="W4" s="66"/>
      <c r="X4" s="66"/>
      <c r="Y4" s="81"/>
      <c r="AA4" s="15"/>
      <c r="AB4" s="15"/>
    </row>
    <row r="5" spans="1:28" collapsed="1" x14ac:dyDescent="0.2">
      <c r="A5" s="84"/>
      <c r="B5" s="4"/>
      <c r="C5" s="4"/>
      <c r="D5" s="4"/>
      <c r="E5" s="4"/>
      <c r="F5" s="4"/>
      <c r="G5" s="4"/>
      <c r="H5" s="4"/>
      <c r="I5" s="4"/>
      <c r="J5" s="4"/>
      <c r="K5" s="4"/>
      <c r="L5" s="4"/>
      <c r="M5" s="4"/>
      <c r="N5" s="4"/>
      <c r="O5" s="4"/>
      <c r="P5" s="4"/>
      <c r="Q5" s="4"/>
      <c r="R5" s="4"/>
      <c r="S5" s="4"/>
      <c r="T5" s="4"/>
      <c r="U5" s="4"/>
      <c r="V5" s="4"/>
      <c r="W5" s="4"/>
      <c r="X5" s="4"/>
      <c r="Y5" s="85"/>
    </row>
    <row r="6" spans="1:28" ht="42" customHeight="1" x14ac:dyDescent="0.2">
      <c r="A6" s="84"/>
      <c r="B6" s="155">
        <f>IF($J$3=1,D3,D3&amp;"-"&amp;D3+1)</f>
        <v>2021</v>
      </c>
      <c r="C6" s="155"/>
      <c r="D6" s="155"/>
      <c r="E6" s="155"/>
      <c r="F6" s="155"/>
      <c r="G6" s="155"/>
      <c r="H6" s="155"/>
      <c r="I6" s="155"/>
      <c r="J6" s="155"/>
      <c r="K6" s="155"/>
      <c r="L6" s="155"/>
      <c r="M6" s="155"/>
      <c r="N6" s="155"/>
      <c r="O6" s="155"/>
      <c r="P6" s="155"/>
      <c r="Q6" s="155"/>
      <c r="R6" s="155"/>
      <c r="S6" s="155"/>
      <c r="T6" s="155"/>
      <c r="U6" s="155"/>
      <c r="V6" s="155"/>
      <c r="W6" s="155"/>
      <c r="X6" s="155"/>
      <c r="Y6" s="85"/>
      <c r="AA6" s="15"/>
    </row>
    <row r="7" spans="1:28" ht="26.25" x14ac:dyDescent="0.2">
      <c r="A7" s="84"/>
      <c r="B7" s="149" t="str">
        <f>'STEP ONE Calculator'!D4</f>
        <v>school</v>
      </c>
      <c r="C7" s="149"/>
      <c r="D7" s="149"/>
      <c r="E7" s="149"/>
      <c r="F7" s="149"/>
      <c r="G7" s="149"/>
      <c r="H7" s="149"/>
      <c r="I7" s="149"/>
      <c r="J7" s="149"/>
      <c r="K7" s="149"/>
      <c r="L7" s="149"/>
      <c r="M7" s="149"/>
      <c r="N7" s="149"/>
      <c r="O7" s="149"/>
      <c r="P7" s="149"/>
      <c r="Q7" s="149"/>
      <c r="R7" s="149"/>
      <c r="S7" s="149"/>
      <c r="T7" s="149"/>
      <c r="U7" s="149"/>
      <c r="V7" s="149"/>
      <c r="W7" s="149"/>
      <c r="X7" s="149"/>
      <c r="Y7" s="85"/>
      <c r="AA7" s="24"/>
    </row>
    <row r="8" spans="1:28" x14ac:dyDescent="0.2">
      <c r="A8" s="84"/>
      <c r="B8" s="11"/>
      <c r="C8" s="11"/>
      <c r="D8" s="11"/>
      <c r="E8" s="11"/>
      <c r="F8" s="11"/>
      <c r="G8" s="11"/>
      <c r="H8" s="11"/>
      <c r="I8" s="11"/>
      <c r="J8" s="11"/>
      <c r="K8" s="11"/>
      <c r="L8" s="11"/>
      <c r="M8" s="11"/>
      <c r="N8" s="11"/>
      <c r="O8" s="11"/>
      <c r="P8" s="11"/>
      <c r="Q8" s="11"/>
      <c r="R8" s="11"/>
      <c r="S8" s="11"/>
      <c r="T8" s="11"/>
      <c r="U8" s="11"/>
      <c r="V8" s="11"/>
      <c r="W8" s="11"/>
      <c r="X8" s="11"/>
      <c r="Y8" s="85"/>
      <c r="AA8" s="16"/>
    </row>
    <row r="9" spans="1:28" s="5" customFormat="1" ht="21" x14ac:dyDescent="0.35">
      <c r="A9" s="86"/>
      <c r="B9" s="150">
        <f>DATE(D3,J3,1)</f>
        <v>44197</v>
      </c>
      <c r="C9" s="150"/>
      <c r="D9" s="150"/>
      <c r="E9" s="150"/>
      <c r="F9" s="150"/>
      <c r="G9" s="150"/>
      <c r="H9" s="150"/>
      <c r="I9" s="21"/>
      <c r="J9" s="150">
        <f>DATE(YEAR(B9+42),MONTH(B9+42),1)</f>
        <v>44228</v>
      </c>
      <c r="K9" s="150"/>
      <c r="L9" s="150"/>
      <c r="M9" s="150"/>
      <c r="N9" s="150"/>
      <c r="O9" s="150"/>
      <c r="P9" s="150"/>
      <c r="Q9" s="21"/>
      <c r="R9" s="150">
        <f>DATE(YEAR(J9+42),MONTH(J9+42),1)</f>
        <v>44256</v>
      </c>
      <c r="S9" s="150"/>
      <c r="T9" s="150"/>
      <c r="U9" s="150"/>
      <c r="V9" s="150"/>
      <c r="W9" s="150"/>
      <c r="X9" s="150"/>
      <c r="Y9" s="87"/>
      <c r="AA9" s="16"/>
    </row>
    <row r="10" spans="1:28" s="7" customFormat="1" ht="18.75" x14ac:dyDescent="0.3">
      <c r="A10" s="88"/>
      <c r="B10" s="22" t="str">
        <f>CHOOSE(1+MOD($O$3+1-2,7),"S","M","T","W","T","F","S")</f>
        <v>S</v>
      </c>
      <c r="C10" s="22" t="str">
        <f>CHOOSE(1+MOD($O$3+2-2,7),"S","M","T","W","T","F","S")</f>
        <v>M</v>
      </c>
      <c r="D10" s="22" t="str">
        <f>CHOOSE(1+MOD($O$3+3-2,7),"S","M","T","W","T","F","S")</f>
        <v>T</v>
      </c>
      <c r="E10" s="22" t="str">
        <f>CHOOSE(1+MOD($O$3+4-2,7),"S","M","T","W","T","F","S")</f>
        <v>W</v>
      </c>
      <c r="F10" s="22" t="str">
        <f>CHOOSE(1+MOD($O$3+5-2,7),"S","M","T","W","T","F","S")</f>
        <v>T</v>
      </c>
      <c r="G10" s="22" t="str">
        <f>CHOOSE(1+MOD($O$3+6-2,7),"S","M","T","W","T","F","S")</f>
        <v>F</v>
      </c>
      <c r="H10" s="22" t="str">
        <f>CHOOSE(1+MOD($O$3+7-2,7),"S","M","T","W","T","F","S")</f>
        <v>S</v>
      </c>
      <c r="I10" s="8"/>
      <c r="J10" s="22" t="str">
        <f>CHOOSE(1+MOD($O$3+1-2,7),"S","M","T","W","T","F","S")</f>
        <v>S</v>
      </c>
      <c r="K10" s="22" t="str">
        <f>CHOOSE(1+MOD($O$3+2-2,7),"S","M","T","W","T","F","S")</f>
        <v>M</v>
      </c>
      <c r="L10" s="22" t="str">
        <f>CHOOSE(1+MOD($O$3+3-2,7),"S","M","T","W","T","F","S")</f>
        <v>T</v>
      </c>
      <c r="M10" s="22" t="str">
        <f>CHOOSE(1+MOD($O$3+4-2,7),"S","M","T","W","T","F","S")</f>
        <v>W</v>
      </c>
      <c r="N10" s="22" t="str">
        <f>CHOOSE(1+MOD($O$3+5-2,7),"S","M","T","W","T","F","S")</f>
        <v>T</v>
      </c>
      <c r="O10" s="22" t="str">
        <f>CHOOSE(1+MOD($O$3+6-2,7),"S","M","T","W","T","F","S")</f>
        <v>F</v>
      </c>
      <c r="P10" s="22" t="str">
        <f>CHOOSE(1+MOD($O$3+7-2,7),"S","M","T","W","T","F","S")</f>
        <v>S</v>
      </c>
      <c r="Q10" s="9"/>
      <c r="R10" s="22" t="str">
        <f>CHOOSE(1+MOD($O$3+1-2,7),"S","M","T","W","T","F","S")</f>
        <v>S</v>
      </c>
      <c r="S10" s="22" t="str">
        <f>CHOOSE(1+MOD($O$3+2-2,7),"S","M","T","W","T","F","S")</f>
        <v>M</v>
      </c>
      <c r="T10" s="22" t="str">
        <f>CHOOSE(1+MOD($O$3+3-2,7),"S","M","T","W","T","F","S")</f>
        <v>T</v>
      </c>
      <c r="U10" s="22" t="str">
        <f>CHOOSE(1+MOD($O$3+4-2,7),"S","M","T","W","T","F","S")</f>
        <v>W</v>
      </c>
      <c r="V10" s="22" t="str">
        <f>CHOOSE(1+MOD($O$3+5-2,7),"S","M","T","W","T","F","S")</f>
        <v>T</v>
      </c>
      <c r="W10" s="22" t="str">
        <f>CHOOSE(1+MOD($O$3+6-2,7),"S","M","T","W","T","F","S")</f>
        <v>F</v>
      </c>
      <c r="X10" s="22" t="str">
        <f>CHOOSE(1+MOD($O$3+7-2,7),"S","M","T","W","T","F","S")</f>
        <v>S</v>
      </c>
      <c r="Y10" s="89"/>
      <c r="AA10" s="156"/>
    </row>
    <row r="11" spans="1:28" s="10" customFormat="1" ht="18.75" x14ac:dyDescent="0.3">
      <c r="A11" s="88"/>
      <c r="B11" s="37" t="str">
        <f>IF(WEEKDAY(B9,1)=MOD($O$3,7),B9,"")</f>
        <v/>
      </c>
      <c r="C11" s="13" t="str">
        <f>IF(B11="",IF(WEEKDAY(B9,1)=MOD($O$3,7)+1,B9,""),B11+1)</f>
        <v/>
      </c>
      <c r="D11" s="13" t="str">
        <f>IF(C11="",IF(WEEKDAY(B9,1)=MOD($O$3+1,7)+1,B9,""),C11+1)</f>
        <v/>
      </c>
      <c r="E11" s="13" t="str">
        <f>IF(D11="",IF(WEEKDAY(B9,1)=MOD($O$3+2,7)+1,B9,""),D11+1)</f>
        <v/>
      </c>
      <c r="F11" s="13" t="str">
        <f>IF(E11="",IF(WEEKDAY(B9,1)=MOD($O$3+3,7)+1,B9,""),E11+1)</f>
        <v/>
      </c>
      <c r="G11" s="13">
        <f>IF(F11="",IF(WEEKDAY(B9,1)=MOD($O$3+4,7)+1,B9,""),F11+1)</f>
        <v>44197</v>
      </c>
      <c r="H11" s="37">
        <f>IF(G11="",IF(WEEKDAY(B9,1)=MOD($O$3+5,7)+1,B9,""),G11+1)</f>
        <v>44198</v>
      </c>
      <c r="I11" s="8"/>
      <c r="J11" s="37" t="str">
        <f>IF(WEEKDAY(J9,1)=MOD($O$3,7),J9,"")</f>
        <v/>
      </c>
      <c r="K11" s="13">
        <f>IF(J11="",IF(WEEKDAY(J9,1)=MOD($O$3,7)+1,J9,""),J11+1)</f>
        <v>44228</v>
      </c>
      <c r="L11" s="13">
        <f>IF(K11="",IF(WEEKDAY(J9,1)=MOD($O$3+1,7)+1,J9,""),K11+1)</f>
        <v>44229</v>
      </c>
      <c r="M11" s="13">
        <f>IF(L11="",IF(WEEKDAY(J9,1)=MOD($O$3+2,7)+1,J9,""),L11+1)</f>
        <v>44230</v>
      </c>
      <c r="N11" s="13">
        <f>IF(M11="",IF(WEEKDAY(J9,1)=MOD($O$3+3,7)+1,J9,""),M11+1)</f>
        <v>44231</v>
      </c>
      <c r="O11" s="13">
        <f>IF(N11="",IF(WEEKDAY(J9,1)=MOD($O$3+4,7)+1,J9,""),N11+1)</f>
        <v>44232</v>
      </c>
      <c r="P11" s="37">
        <f>IF(O11="",IF(WEEKDAY(J9,1)=MOD($O$3+5,7)+1,J9,""),O11+1)</f>
        <v>44233</v>
      </c>
      <c r="Q11" s="8"/>
      <c r="R11" s="37" t="str">
        <f>IF(WEEKDAY(R9,1)=MOD($O$3,7),R9,"")</f>
        <v/>
      </c>
      <c r="S11" s="13">
        <f>IF(R11="",IF(WEEKDAY(R9,1)=MOD($O$3,7)+1,R9,""),R11+1)</f>
        <v>44256</v>
      </c>
      <c r="T11" s="13">
        <f>IF(S11="",IF(WEEKDAY(R9,1)=MOD($O$3+1,7)+1,R9,""),S11+1)</f>
        <v>44257</v>
      </c>
      <c r="U11" s="13">
        <f>IF(T11="",IF(WEEKDAY(R9,1)=MOD($O$3+2,7)+1,R9,""),T11+1)</f>
        <v>44258</v>
      </c>
      <c r="V11" s="13">
        <f>IF(U11="",IF(WEEKDAY(R9,1)=MOD($O$3+3,7)+1,R9,""),U11+1)</f>
        <v>44259</v>
      </c>
      <c r="W11" s="13">
        <f>IF(V11="",IF(WEEKDAY(R9,1)=MOD($O$3+4,7)+1,R9,""),V11+1)</f>
        <v>44260</v>
      </c>
      <c r="X11" s="37">
        <f>IF(W11="",IF(WEEKDAY(R9,1)=MOD($O$3+5,7)+1,R9,""),W11+1)</f>
        <v>44261</v>
      </c>
      <c r="Y11" s="90"/>
      <c r="AA11" s="156"/>
    </row>
    <row r="12" spans="1:28" s="10" customFormat="1" ht="18.75" x14ac:dyDescent="0.3">
      <c r="A12" s="88"/>
      <c r="B12" s="37">
        <f>IF(H11="","",IF(MONTH(H11+1)&lt;&gt;MONTH(H11),"",H11+1))</f>
        <v>44199</v>
      </c>
      <c r="C12" s="13">
        <f>IF(B12="","",IF(MONTH(B12+1)&lt;&gt;MONTH(B12),"",B12+1))</f>
        <v>44200</v>
      </c>
      <c r="D12" s="13">
        <f t="shared" ref="D12:H16" si="0">IF(C12="","",IF(MONTH(C12+1)&lt;&gt;MONTH(C12),"",C12+1))</f>
        <v>44201</v>
      </c>
      <c r="E12" s="13">
        <f t="shared" si="0"/>
        <v>44202</v>
      </c>
      <c r="F12" s="13">
        <f t="shared" si="0"/>
        <v>44203</v>
      </c>
      <c r="G12" s="13">
        <f t="shared" si="0"/>
        <v>44204</v>
      </c>
      <c r="H12" s="37">
        <f t="shared" si="0"/>
        <v>44205</v>
      </c>
      <c r="I12" s="8"/>
      <c r="J12" s="37">
        <f>IF(P11="","",IF(MONTH(P11+1)&lt;&gt;MONTH(P11),"",P11+1))</f>
        <v>44234</v>
      </c>
      <c r="K12" s="13">
        <f>IF(J12="","",IF(MONTH(J12+1)&lt;&gt;MONTH(J12),"",J12+1))</f>
        <v>44235</v>
      </c>
      <c r="L12" s="13">
        <f t="shared" ref="L12:L16" si="1">IF(K12="","",IF(MONTH(K12+1)&lt;&gt;MONTH(K12),"",K12+1))</f>
        <v>44236</v>
      </c>
      <c r="M12" s="13">
        <f t="shared" ref="M12:M16" si="2">IF(L12="","",IF(MONTH(L12+1)&lt;&gt;MONTH(L12),"",L12+1))</f>
        <v>44237</v>
      </c>
      <c r="N12" s="13">
        <f t="shared" ref="N12:N16" si="3">IF(M12="","",IF(MONTH(M12+1)&lt;&gt;MONTH(M12),"",M12+1))</f>
        <v>44238</v>
      </c>
      <c r="O12" s="13">
        <f t="shared" ref="O12:O16" si="4">IF(N12="","",IF(MONTH(N12+1)&lt;&gt;MONTH(N12),"",N12+1))</f>
        <v>44239</v>
      </c>
      <c r="P12" s="37">
        <f t="shared" ref="P12:P16" si="5">IF(O12="","",IF(MONTH(O12+1)&lt;&gt;MONTH(O12),"",O12+1))</f>
        <v>44240</v>
      </c>
      <c r="Q12" s="8"/>
      <c r="R12" s="37">
        <f>IF(X11="","",IF(MONTH(X11+1)&lt;&gt;MONTH(X11),"",X11+1))</f>
        <v>44262</v>
      </c>
      <c r="S12" s="13">
        <f>IF(R12="","",IF(MONTH(R12+1)&lt;&gt;MONTH(R12),"",R12+1))</f>
        <v>44263</v>
      </c>
      <c r="T12" s="13">
        <f t="shared" ref="T12:T16" si="6">IF(S12="","",IF(MONTH(S12+1)&lt;&gt;MONTH(S12),"",S12+1))</f>
        <v>44264</v>
      </c>
      <c r="U12" s="13">
        <f t="shared" ref="U12:U16" si="7">IF(T12="","",IF(MONTH(T12+1)&lt;&gt;MONTH(T12),"",T12+1))</f>
        <v>44265</v>
      </c>
      <c r="V12" s="13">
        <f t="shared" ref="V12:V16" si="8">IF(U12="","",IF(MONTH(U12+1)&lt;&gt;MONTH(U12),"",U12+1))</f>
        <v>44266</v>
      </c>
      <c r="W12" s="13">
        <f t="shared" ref="W12:W16" si="9">IF(V12="","",IF(MONTH(V12+1)&lt;&gt;MONTH(V12),"",V12+1))</f>
        <v>44267</v>
      </c>
      <c r="X12" s="37">
        <f t="shared" ref="X12:X16" si="10">IF(W12="","",IF(MONTH(W12+1)&lt;&gt;MONTH(W12),"",W12+1))</f>
        <v>44268</v>
      </c>
      <c r="Y12" s="90"/>
      <c r="AA12" s="156"/>
    </row>
    <row r="13" spans="1:28" s="10" customFormat="1" ht="18.75" x14ac:dyDescent="0.3">
      <c r="A13" s="88"/>
      <c r="B13" s="37">
        <f>IF(H12="","",IF(MONTH(H12+1)&lt;&gt;MONTH(H12),"",H12+1))</f>
        <v>44206</v>
      </c>
      <c r="C13" s="13">
        <f>IF(B13="","",IF(MONTH(B13+1)&lt;&gt;MONTH(B13),"",B13+1))</f>
        <v>44207</v>
      </c>
      <c r="D13" s="13">
        <f t="shared" si="0"/>
        <v>44208</v>
      </c>
      <c r="E13" s="13">
        <f t="shared" si="0"/>
        <v>44209</v>
      </c>
      <c r="F13" s="13">
        <f t="shared" si="0"/>
        <v>44210</v>
      </c>
      <c r="G13" s="13">
        <f t="shared" si="0"/>
        <v>44211</v>
      </c>
      <c r="H13" s="37">
        <f t="shared" si="0"/>
        <v>44212</v>
      </c>
      <c r="I13" s="8"/>
      <c r="J13" s="37">
        <f>IF(P12="","",IF(MONTH(P12+1)&lt;&gt;MONTH(P12),"",P12+1))</f>
        <v>44241</v>
      </c>
      <c r="K13" s="13">
        <f>IF(J13="","",IF(MONTH(J13+1)&lt;&gt;MONTH(J13),"",J13+1))</f>
        <v>44242</v>
      </c>
      <c r="L13" s="13">
        <f t="shared" si="1"/>
        <v>44243</v>
      </c>
      <c r="M13" s="13">
        <f t="shared" si="2"/>
        <v>44244</v>
      </c>
      <c r="N13" s="13">
        <f t="shared" si="3"/>
        <v>44245</v>
      </c>
      <c r="O13" s="13">
        <f t="shared" si="4"/>
        <v>44246</v>
      </c>
      <c r="P13" s="37">
        <f t="shared" si="5"/>
        <v>44247</v>
      </c>
      <c r="Q13" s="8"/>
      <c r="R13" s="37">
        <f>IF(X12="","",IF(MONTH(X12+1)&lt;&gt;MONTH(X12),"",X12+1))</f>
        <v>44269</v>
      </c>
      <c r="S13" s="13">
        <f>IF(R13="","",IF(MONTH(R13+1)&lt;&gt;MONTH(R13),"",R13+1))</f>
        <v>44270</v>
      </c>
      <c r="T13" s="13">
        <f t="shared" si="6"/>
        <v>44271</v>
      </c>
      <c r="U13" s="13">
        <f t="shared" si="7"/>
        <v>44272</v>
      </c>
      <c r="V13" s="13">
        <f t="shared" si="8"/>
        <v>44273</v>
      </c>
      <c r="W13" s="13">
        <f t="shared" si="9"/>
        <v>44274</v>
      </c>
      <c r="X13" s="37">
        <f t="shared" si="10"/>
        <v>44275</v>
      </c>
      <c r="Y13" s="90"/>
      <c r="AA13" s="156"/>
    </row>
    <row r="14" spans="1:28" s="10" customFormat="1" ht="18.75" x14ac:dyDescent="0.3">
      <c r="A14" s="88"/>
      <c r="B14" s="37">
        <f>IF(H13="","",IF(MONTH(H13+1)&lt;&gt;MONTH(H13),"",H13+1))</f>
        <v>44213</v>
      </c>
      <c r="C14" s="13">
        <f>IF(B14="","",IF(MONTH(B14+1)&lt;&gt;MONTH(B14),"",B14+1))</f>
        <v>44214</v>
      </c>
      <c r="D14" s="13">
        <f t="shared" si="0"/>
        <v>44215</v>
      </c>
      <c r="E14" s="13">
        <f t="shared" si="0"/>
        <v>44216</v>
      </c>
      <c r="F14" s="13">
        <f t="shared" si="0"/>
        <v>44217</v>
      </c>
      <c r="G14" s="13">
        <f t="shared" si="0"/>
        <v>44218</v>
      </c>
      <c r="H14" s="37">
        <f t="shared" si="0"/>
        <v>44219</v>
      </c>
      <c r="I14" s="8"/>
      <c r="J14" s="37">
        <f>IF(P13="","",IF(MONTH(P13+1)&lt;&gt;MONTH(P13),"",P13+1))</f>
        <v>44248</v>
      </c>
      <c r="K14" s="13">
        <f>IF(J14="","",IF(MONTH(J14+1)&lt;&gt;MONTH(J14),"",J14+1))</f>
        <v>44249</v>
      </c>
      <c r="L14" s="13">
        <f t="shared" si="1"/>
        <v>44250</v>
      </c>
      <c r="M14" s="13">
        <f t="shared" si="2"/>
        <v>44251</v>
      </c>
      <c r="N14" s="13">
        <f t="shared" si="3"/>
        <v>44252</v>
      </c>
      <c r="O14" s="13">
        <f t="shared" si="4"/>
        <v>44253</v>
      </c>
      <c r="P14" s="37">
        <f t="shared" si="5"/>
        <v>44254</v>
      </c>
      <c r="Q14" s="8"/>
      <c r="R14" s="37">
        <f>IF(X13="","",IF(MONTH(X13+1)&lt;&gt;MONTH(X13),"",X13+1))</f>
        <v>44276</v>
      </c>
      <c r="S14" s="13">
        <f>IF(R14="","",IF(MONTH(R14+1)&lt;&gt;MONTH(R14),"",R14+1))</f>
        <v>44277</v>
      </c>
      <c r="T14" s="13">
        <f t="shared" si="6"/>
        <v>44278</v>
      </c>
      <c r="U14" s="13">
        <f t="shared" si="7"/>
        <v>44279</v>
      </c>
      <c r="V14" s="13">
        <f t="shared" si="8"/>
        <v>44280</v>
      </c>
      <c r="W14" s="13">
        <f t="shared" si="9"/>
        <v>44281</v>
      </c>
      <c r="X14" s="37">
        <f t="shared" si="10"/>
        <v>44282</v>
      </c>
      <c r="Y14" s="90"/>
      <c r="AA14" s="156"/>
    </row>
    <row r="15" spans="1:28" s="10" customFormat="1" ht="18.75" x14ac:dyDescent="0.3">
      <c r="A15" s="88"/>
      <c r="B15" s="37">
        <f>IF(H14="","",IF(MONTH(H14+1)&lt;&gt;MONTH(H14),"",H14+1))</f>
        <v>44220</v>
      </c>
      <c r="C15" s="13">
        <f>IF(B15="","",IF(MONTH(B15+1)&lt;&gt;MONTH(B15),"",B15+1))</f>
        <v>44221</v>
      </c>
      <c r="D15" s="13">
        <f t="shared" si="0"/>
        <v>44222</v>
      </c>
      <c r="E15" s="13">
        <f t="shared" si="0"/>
        <v>44223</v>
      </c>
      <c r="F15" s="13">
        <f t="shared" si="0"/>
        <v>44224</v>
      </c>
      <c r="G15" s="13">
        <f t="shared" si="0"/>
        <v>44225</v>
      </c>
      <c r="H15" s="13">
        <f t="shared" si="0"/>
        <v>44226</v>
      </c>
      <c r="I15" s="8"/>
      <c r="J15" s="37">
        <f>IF(P14="","",IF(MONTH(P14+1)&lt;&gt;MONTH(P14),"",P14+1))</f>
        <v>44255</v>
      </c>
      <c r="K15" s="13" t="str">
        <f>IF(J15="","",IF(MONTH(J15+1)&lt;&gt;MONTH(J15),"",J15+1))</f>
        <v/>
      </c>
      <c r="L15" s="13" t="str">
        <f t="shared" si="1"/>
        <v/>
      </c>
      <c r="M15" s="13" t="str">
        <f t="shared" si="2"/>
        <v/>
      </c>
      <c r="N15" s="13" t="str">
        <f t="shared" si="3"/>
        <v/>
      </c>
      <c r="O15" s="13" t="str">
        <f t="shared" si="4"/>
        <v/>
      </c>
      <c r="P15" s="13" t="str">
        <f t="shared" si="5"/>
        <v/>
      </c>
      <c r="Q15" s="8"/>
      <c r="R15" s="37">
        <f>IF(X14="","",IF(MONTH(X14+1)&lt;&gt;MONTH(X14),"",X14+1))</f>
        <v>44283</v>
      </c>
      <c r="S15" s="13">
        <f>IF(R15="","",IF(MONTH(R15+1)&lt;&gt;MONTH(R15),"",R15+1))</f>
        <v>44284</v>
      </c>
      <c r="T15" s="13">
        <f t="shared" si="6"/>
        <v>44285</v>
      </c>
      <c r="U15" s="13">
        <f t="shared" si="7"/>
        <v>44286</v>
      </c>
      <c r="V15" s="13" t="str">
        <f t="shared" si="8"/>
        <v/>
      </c>
      <c r="W15" s="13" t="str">
        <f t="shared" si="9"/>
        <v/>
      </c>
      <c r="X15" s="37" t="str">
        <f t="shared" si="10"/>
        <v/>
      </c>
      <c r="Y15" s="90"/>
      <c r="AA15" s="156"/>
    </row>
    <row r="16" spans="1:28" s="10" customFormat="1" ht="18.75" x14ac:dyDescent="0.3">
      <c r="A16" s="88"/>
      <c r="B16" s="13">
        <f>IF(H15="","",IF(MONTH(H15+1)&lt;&gt;MONTH(H15),"",H15+1))</f>
        <v>44227</v>
      </c>
      <c r="C16" s="13" t="str">
        <f>IF(B16="","",IF(MONTH(B16+1)&lt;&gt;MONTH(B16),"",B16+1))</f>
        <v/>
      </c>
      <c r="D16" s="13" t="str">
        <f t="shared" si="0"/>
        <v/>
      </c>
      <c r="E16" s="13" t="str">
        <f t="shared" si="0"/>
        <v/>
      </c>
      <c r="F16" s="13" t="str">
        <f t="shared" si="0"/>
        <v/>
      </c>
      <c r="G16" s="13" t="str">
        <f t="shared" si="0"/>
        <v/>
      </c>
      <c r="H16" s="13" t="str">
        <f t="shared" si="0"/>
        <v/>
      </c>
      <c r="I16" s="8"/>
      <c r="J16" s="13" t="str">
        <f>IF(P15="","",IF(MONTH(P15+1)&lt;&gt;MONTH(P15),"",P15+1))</f>
        <v/>
      </c>
      <c r="K16" s="13" t="str">
        <f>IF(J16="","",IF(MONTH(J16+1)&lt;&gt;MONTH(J16),"",J16+1))</f>
        <v/>
      </c>
      <c r="L16" s="13" t="str">
        <f t="shared" si="1"/>
        <v/>
      </c>
      <c r="M16" s="13" t="str">
        <f t="shared" si="2"/>
        <v/>
      </c>
      <c r="N16" s="13" t="str">
        <f t="shared" si="3"/>
        <v/>
      </c>
      <c r="O16" s="13" t="str">
        <f t="shared" si="4"/>
        <v/>
      </c>
      <c r="P16" s="13" t="str">
        <f t="shared" si="5"/>
        <v/>
      </c>
      <c r="Q16" s="8"/>
      <c r="R16" s="37" t="str">
        <f>IF(X15="","",IF(MONTH(X15+1)&lt;&gt;MONTH(X15),"",X15+1))</f>
        <v/>
      </c>
      <c r="S16" s="13" t="str">
        <f>IF(R16="","",IF(MONTH(R16+1)&lt;&gt;MONTH(R16),"",R16+1))</f>
        <v/>
      </c>
      <c r="T16" s="13" t="str">
        <f t="shared" si="6"/>
        <v/>
      </c>
      <c r="U16" s="13" t="str">
        <f t="shared" si="7"/>
        <v/>
      </c>
      <c r="V16" s="13" t="str">
        <f t="shared" si="8"/>
        <v/>
      </c>
      <c r="W16" s="13" t="str">
        <f t="shared" si="9"/>
        <v/>
      </c>
      <c r="X16" s="13" t="str">
        <f t="shared" si="10"/>
        <v/>
      </c>
      <c r="Y16" s="90"/>
      <c r="AA16" s="17"/>
    </row>
    <row r="17" spans="1:27" ht="18.75" x14ac:dyDescent="0.3">
      <c r="A17" s="88"/>
      <c r="B17" s="8"/>
      <c r="C17" s="8"/>
      <c r="D17" s="8"/>
      <c r="E17" s="8"/>
      <c r="F17" s="8"/>
      <c r="G17" s="8"/>
      <c r="H17" s="8"/>
      <c r="I17" s="8"/>
      <c r="J17" s="8"/>
      <c r="K17" s="8"/>
      <c r="L17" s="8"/>
      <c r="M17" s="8"/>
      <c r="N17" s="8"/>
      <c r="O17" s="8"/>
      <c r="P17" s="8"/>
      <c r="Q17" s="8"/>
      <c r="R17" s="8"/>
      <c r="S17" s="8"/>
      <c r="T17" s="8"/>
      <c r="U17" s="8"/>
      <c r="V17" s="8"/>
      <c r="W17" s="8"/>
      <c r="X17" s="8"/>
      <c r="Y17" s="85"/>
      <c r="AA17" s="16"/>
    </row>
    <row r="18" spans="1:27" ht="21" customHeight="1" x14ac:dyDescent="0.35">
      <c r="A18" s="86"/>
      <c r="B18" s="150">
        <f>DATE(YEAR(R9+42),MONTH(R9+42),1)</f>
        <v>44287</v>
      </c>
      <c r="C18" s="150"/>
      <c r="D18" s="150"/>
      <c r="E18" s="150"/>
      <c r="F18" s="150"/>
      <c r="G18" s="150"/>
      <c r="H18" s="150"/>
      <c r="I18" s="21"/>
      <c r="J18" s="150">
        <f>DATE(YEAR(B18+42),MONTH(B18+42),1)</f>
        <v>44317</v>
      </c>
      <c r="K18" s="150"/>
      <c r="L18" s="150"/>
      <c r="M18" s="150"/>
      <c r="N18" s="150"/>
      <c r="O18" s="150"/>
      <c r="P18" s="150"/>
      <c r="Q18" s="21"/>
      <c r="R18" s="150">
        <f>DATE(YEAR(J18+42),MONTH(J18+42),1)</f>
        <v>44348</v>
      </c>
      <c r="S18" s="150"/>
      <c r="T18" s="150"/>
      <c r="U18" s="150"/>
      <c r="V18" s="150"/>
      <c r="W18" s="150"/>
      <c r="X18" s="150"/>
      <c r="Y18" s="85"/>
    </row>
    <row r="19" spans="1:27" ht="18.75" customHeight="1" x14ac:dyDescent="0.3">
      <c r="A19" s="88"/>
      <c r="B19" s="22" t="str">
        <f>CHOOSE(1+MOD($O$3+1-2,7),"S","M","T","W","T","F","S")</f>
        <v>S</v>
      </c>
      <c r="C19" s="22" t="str">
        <f>CHOOSE(1+MOD($O$3+2-2,7),"S","M","T","W","T","F","S")</f>
        <v>M</v>
      </c>
      <c r="D19" s="22" t="str">
        <f>CHOOSE(1+MOD($O$3+3-2,7),"S","M","T","W","T","F","S")</f>
        <v>T</v>
      </c>
      <c r="E19" s="22" t="str">
        <f>CHOOSE(1+MOD($O$3+4-2,7),"S","M","T","W","T","F","S")</f>
        <v>W</v>
      </c>
      <c r="F19" s="22" t="str">
        <f>CHOOSE(1+MOD($O$3+5-2,7),"S","M","T","W","T","F","S")</f>
        <v>T</v>
      </c>
      <c r="G19" s="22" t="str">
        <f>CHOOSE(1+MOD($O$3+6-2,7),"S","M","T","W","T","F","S")</f>
        <v>F</v>
      </c>
      <c r="H19" s="22" t="str">
        <f>CHOOSE(1+MOD($O$3+7-2,7),"S","M","T","W","T","F","S")</f>
        <v>S</v>
      </c>
      <c r="I19" s="8"/>
      <c r="J19" s="22" t="str">
        <f>CHOOSE(1+MOD($O$3+1-2,7),"S","M","T","W","T","F","S")</f>
        <v>S</v>
      </c>
      <c r="K19" s="22" t="str">
        <f>CHOOSE(1+MOD($O$3+2-2,7),"S","M","T","W","T","F","S")</f>
        <v>M</v>
      </c>
      <c r="L19" s="22" t="str">
        <f>CHOOSE(1+MOD($O$3+3-2,7),"S","M","T","W","T","F","S")</f>
        <v>T</v>
      </c>
      <c r="M19" s="22" t="str">
        <f>CHOOSE(1+MOD($O$3+4-2,7),"S","M","T","W","T","F","S")</f>
        <v>W</v>
      </c>
      <c r="N19" s="22" t="str">
        <f>CHOOSE(1+MOD($O$3+5-2,7),"S","M","T","W","T","F","S")</f>
        <v>T</v>
      </c>
      <c r="O19" s="22" t="str">
        <f>CHOOSE(1+MOD($O$3+6-2,7),"S","M","T","W","T","F","S")</f>
        <v>F</v>
      </c>
      <c r="P19" s="22" t="str">
        <f>CHOOSE(1+MOD($O$3+7-2,7),"S","M","T","W","T","F","S")</f>
        <v>S</v>
      </c>
      <c r="Q19" s="9"/>
      <c r="R19" s="22" t="str">
        <f>CHOOSE(1+MOD($O$3+1-2,7),"S","M","T","W","T","F","S")</f>
        <v>S</v>
      </c>
      <c r="S19" s="22" t="str">
        <f>CHOOSE(1+MOD($O$3+2-2,7),"S","M","T","W","T","F","S")</f>
        <v>M</v>
      </c>
      <c r="T19" s="22" t="str">
        <f>CHOOSE(1+MOD($O$3+3-2,7),"S","M","T","W","T","F","S")</f>
        <v>T</v>
      </c>
      <c r="U19" s="22" t="str">
        <f>CHOOSE(1+MOD($O$3+4-2,7),"S","M","T","W","T","F","S")</f>
        <v>W</v>
      </c>
      <c r="V19" s="22" t="str">
        <f>CHOOSE(1+MOD($O$3+5-2,7),"S","M","T","W","T","F","S")</f>
        <v>T</v>
      </c>
      <c r="W19" s="22" t="str">
        <f>CHOOSE(1+MOD($O$3+6-2,7),"S","M","T","W","T","F","S")</f>
        <v>F</v>
      </c>
      <c r="X19" s="22" t="str">
        <f>CHOOSE(1+MOD($O$3+7-2,7),"S","M","T","W","T","F","S")</f>
        <v>S</v>
      </c>
      <c r="Y19" s="85"/>
      <c r="AA19" s="25"/>
    </row>
    <row r="20" spans="1:27" ht="18.75" x14ac:dyDescent="0.3">
      <c r="A20" s="88"/>
      <c r="B20" s="37" t="str">
        <f>IF(WEEKDAY(B18,1)=MOD($O$3,7),B18,"")</f>
        <v/>
      </c>
      <c r="C20" s="13" t="str">
        <f>IF(B20="",IF(WEEKDAY(B18,1)=MOD($O$3,7)+1,B18,""),B20+1)</f>
        <v/>
      </c>
      <c r="D20" s="13" t="str">
        <f>IF(C20="",IF(WEEKDAY(B18,1)=MOD($O$3+1,7)+1,B18,""),C20+1)</f>
        <v/>
      </c>
      <c r="E20" s="13" t="str">
        <f>IF(D20="",IF(WEEKDAY(B18,1)=MOD($O$3+2,7)+1,B18,""),D20+1)</f>
        <v/>
      </c>
      <c r="F20" s="13">
        <f>IF(E20="",IF(WEEKDAY(B18,1)=MOD($O$3+3,7)+1,B18,""),E20+1)</f>
        <v>44287</v>
      </c>
      <c r="G20" s="13">
        <f>IF(F20="",IF(WEEKDAY(B18,1)=MOD($O$3+4,7)+1,B18,""),F20+1)</f>
        <v>44288</v>
      </c>
      <c r="H20" s="13">
        <f>IF(G20="",IF(WEEKDAY(B18,1)=MOD($O$3+5,7)+1,B18,""),G20+1)</f>
        <v>44289</v>
      </c>
      <c r="I20" s="8"/>
      <c r="J20" s="37" t="str">
        <f>IF(WEEKDAY(J18,1)=MOD($O$3,7),J18,"")</f>
        <v/>
      </c>
      <c r="K20" s="13" t="str">
        <f>IF(J20="",IF(WEEKDAY(J18,1)=MOD($O$3,7)+1,J18,""),J20+1)</f>
        <v/>
      </c>
      <c r="L20" s="13" t="str">
        <f>IF(K20="",IF(WEEKDAY(J18,1)=MOD($O$3+1,7)+1,J18,""),K20+1)</f>
        <v/>
      </c>
      <c r="M20" s="13" t="str">
        <f>IF(L20="",IF(WEEKDAY(J18,1)=MOD($O$3+2,7)+1,J18,""),L20+1)</f>
        <v/>
      </c>
      <c r="N20" s="13" t="str">
        <f>IF(M20="",IF(WEEKDAY(J18,1)=MOD($O$3+3,7)+1,J18,""),M20+1)</f>
        <v/>
      </c>
      <c r="O20" s="13" t="str">
        <f>IF(N20="",IF(WEEKDAY(J18,1)=MOD($O$3+4,7)+1,J18,""),N20+1)</f>
        <v/>
      </c>
      <c r="P20" s="37">
        <f>IF(O20="",IF(WEEKDAY(J18,1)=MOD($O$3+5,7)+1,J18,""),O20+1)</f>
        <v>44317</v>
      </c>
      <c r="Q20" s="8"/>
      <c r="R20" s="37" t="str">
        <f>IF(WEEKDAY(R18,1)=MOD($O$3,7),R18,"")</f>
        <v/>
      </c>
      <c r="S20" s="13" t="str">
        <f>IF(R20="",IF(WEEKDAY(R18,1)=MOD($O$3,7)+1,R18,""),R20+1)</f>
        <v/>
      </c>
      <c r="T20" s="13">
        <f>IF(S20="",IF(WEEKDAY(R18,1)=MOD($O$3+1,7)+1,R18,""),S20+1)</f>
        <v>44348</v>
      </c>
      <c r="U20" s="13">
        <f>IF(T20="",IF(WEEKDAY(R18,1)=MOD($O$3+2,7)+1,R18,""),T20+1)</f>
        <v>44349</v>
      </c>
      <c r="V20" s="13">
        <f>IF(U20="",IF(WEEKDAY(R18,1)=MOD($O$3+3,7)+1,R18,""),U20+1)</f>
        <v>44350</v>
      </c>
      <c r="W20" s="13">
        <f>IF(V20="",IF(WEEKDAY(R18,1)=MOD($O$3+4,7)+1,R18,""),V20+1)</f>
        <v>44351</v>
      </c>
      <c r="X20" s="37">
        <f>IF(W20="",IF(WEEKDAY(R18,1)=MOD($O$3+5,7)+1,R18,""),W20+1)</f>
        <v>44352</v>
      </c>
      <c r="Y20" s="85"/>
      <c r="AA20" s="25"/>
    </row>
    <row r="21" spans="1:27" ht="18.75" x14ac:dyDescent="0.3">
      <c r="A21" s="88"/>
      <c r="B21" s="37">
        <f>IF(H20="","",IF(MONTH(H20+1)&lt;&gt;MONTH(H20),"",H20+1))</f>
        <v>44290</v>
      </c>
      <c r="C21" s="13">
        <f>IF(B21="","",IF(MONTH(B21+1)&lt;&gt;MONTH(B21),"",B21+1))</f>
        <v>44291</v>
      </c>
      <c r="D21" s="13">
        <f t="shared" ref="D21:D25" si="11">IF(C21="","",IF(MONTH(C21+1)&lt;&gt;MONTH(C21),"",C21+1))</f>
        <v>44292</v>
      </c>
      <c r="E21" s="13">
        <f t="shared" ref="E21:E25" si="12">IF(D21="","",IF(MONTH(D21+1)&lt;&gt;MONTH(D21),"",D21+1))</f>
        <v>44293</v>
      </c>
      <c r="F21" s="13">
        <f t="shared" ref="F21:F25" si="13">IF(E21="","",IF(MONTH(E21+1)&lt;&gt;MONTH(E21),"",E21+1))</f>
        <v>44294</v>
      </c>
      <c r="G21" s="13">
        <f t="shared" ref="G21:G25" si="14">IF(F21="","",IF(MONTH(F21+1)&lt;&gt;MONTH(F21),"",F21+1))</f>
        <v>44295</v>
      </c>
      <c r="H21" s="13">
        <f t="shared" ref="H21:H25" si="15">IF(G21="","",IF(MONTH(G21+1)&lt;&gt;MONTH(G21),"",G21+1))</f>
        <v>44296</v>
      </c>
      <c r="I21" s="8"/>
      <c r="J21" s="37">
        <f>IF(P20="","",IF(MONTH(P20+1)&lt;&gt;MONTH(P20),"",P20+1))</f>
        <v>44318</v>
      </c>
      <c r="K21" s="13">
        <f>IF(J21="","",IF(MONTH(J21+1)&lt;&gt;MONTH(J21),"",J21+1))</f>
        <v>44319</v>
      </c>
      <c r="L21" s="13">
        <f t="shared" ref="L21:L25" si="16">IF(K21="","",IF(MONTH(K21+1)&lt;&gt;MONTH(K21),"",K21+1))</f>
        <v>44320</v>
      </c>
      <c r="M21" s="13">
        <f t="shared" ref="M21:M25" si="17">IF(L21="","",IF(MONTH(L21+1)&lt;&gt;MONTH(L21),"",L21+1))</f>
        <v>44321</v>
      </c>
      <c r="N21" s="13">
        <f t="shared" ref="N21:N25" si="18">IF(M21="","",IF(MONTH(M21+1)&lt;&gt;MONTH(M21),"",M21+1))</f>
        <v>44322</v>
      </c>
      <c r="O21" s="13">
        <f t="shared" ref="O21:O25" si="19">IF(N21="","",IF(MONTH(N21+1)&lt;&gt;MONTH(N21),"",N21+1))</f>
        <v>44323</v>
      </c>
      <c r="P21" s="37">
        <f t="shared" ref="P21:P25" si="20">IF(O21="","",IF(MONTH(O21+1)&lt;&gt;MONTH(O21),"",O21+1))</f>
        <v>44324</v>
      </c>
      <c r="Q21" s="8"/>
      <c r="R21" s="37">
        <f>IF(X20="","",IF(MONTH(X20+1)&lt;&gt;MONTH(X20),"",X20+1))</f>
        <v>44353</v>
      </c>
      <c r="S21" s="13">
        <f>IF(R21="","",IF(MONTH(R21+1)&lt;&gt;MONTH(R21),"",R21+1))</f>
        <v>44354</v>
      </c>
      <c r="T21" s="13">
        <f t="shared" ref="T21:T25" si="21">IF(S21="","",IF(MONTH(S21+1)&lt;&gt;MONTH(S21),"",S21+1))</f>
        <v>44355</v>
      </c>
      <c r="U21" s="13">
        <f t="shared" ref="U21:U25" si="22">IF(T21="","",IF(MONTH(T21+1)&lt;&gt;MONTH(T21),"",T21+1))</f>
        <v>44356</v>
      </c>
      <c r="V21" s="13">
        <f t="shared" ref="V21:V25" si="23">IF(U21="","",IF(MONTH(U21+1)&lt;&gt;MONTH(U21),"",U21+1))</f>
        <v>44357</v>
      </c>
      <c r="W21" s="13">
        <f t="shared" ref="W21:W25" si="24">IF(V21="","",IF(MONTH(V21+1)&lt;&gt;MONTH(V21),"",V21+1))</f>
        <v>44358</v>
      </c>
      <c r="X21" s="37">
        <f t="shared" ref="X21:X25" si="25">IF(W21="","",IF(MONTH(W21+1)&lt;&gt;MONTH(W21),"",W21+1))</f>
        <v>44359</v>
      </c>
      <c r="Y21" s="85"/>
      <c r="AA21" s="25"/>
    </row>
    <row r="22" spans="1:27" ht="18.75" x14ac:dyDescent="0.3">
      <c r="A22" s="88"/>
      <c r="B22" s="37">
        <f>IF(H21="","",IF(MONTH(H21+1)&lt;&gt;MONTH(H21),"",H21+1))</f>
        <v>44297</v>
      </c>
      <c r="C22" s="13">
        <f>IF(B22="","",IF(MONTH(B22+1)&lt;&gt;MONTH(B22),"",B22+1))</f>
        <v>44298</v>
      </c>
      <c r="D22" s="13">
        <f t="shared" si="11"/>
        <v>44299</v>
      </c>
      <c r="E22" s="13">
        <f t="shared" si="12"/>
        <v>44300</v>
      </c>
      <c r="F22" s="13">
        <f t="shared" si="13"/>
        <v>44301</v>
      </c>
      <c r="G22" s="13">
        <f t="shared" si="14"/>
        <v>44302</v>
      </c>
      <c r="H22" s="13">
        <f t="shared" si="15"/>
        <v>44303</v>
      </c>
      <c r="I22" s="8"/>
      <c r="J22" s="37">
        <f>IF(P21="","",IF(MONTH(P21+1)&lt;&gt;MONTH(P21),"",P21+1))</f>
        <v>44325</v>
      </c>
      <c r="K22" s="13">
        <f>IF(J22="","",IF(MONTH(J22+1)&lt;&gt;MONTH(J22),"",J22+1))</f>
        <v>44326</v>
      </c>
      <c r="L22" s="13">
        <f t="shared" si="16"/>
        <v>44327</v>
      </c>
      <c r="M22" s="13">
        <f t="shared" si="17"/>
        <v>44328</v>
      </c>
      <c r="N22" s="13">
        <f t="shared" si="18"/>
        <v>44329</v>
      </c>
      <c r="O22" s="13">
        <f t="shared" si="19"/>
        <v>44330</v>
      </c>
      <c r="P22" s="37">
        <f t="shared" si="20"/>
        <v>44331</v>
      </c>
      <c r="Q22" s="8"/>
      <c r="R22" s="37">
        <f>IF(X21="","",IF(MONTH(X21+1)&lt;&gt;MONTH(X21),"",X21+1))</f>
        <v>44360</v>
      </c>
      <c r="S22" s="13">
        <f>IF(R22="","",IF(MONTH(R22+1)&lt;&gt;MONTH(R22),"",R22+1))</f>
        <v>44361</v>
      </c>
      <c r="T22" s="13">
        <f t="shared" si="21"/>
        <v>44362</v>
      </c>
      <c r="U22" s="13">
        <f t="shared" si="22"/>
        <v>44363</v>
      </c>
      <c r="V22" s="13">
        <f t="shared" si="23"/>
        <v>44364</v>
      </c>
      <c r="W22" s="13">
        <f t="shared" si="24"/>
        <v>44365</v>
      </c>
      <c r="X22" s="37">
        <f t="shared" si="25"/>
        <v>44366</v>
      </c>
      <c r="Y22" s="85"/>
      <c r="AA22" s="25"/>
    </row>
    <row r="23" spans="1:27" ht="18.75" x14ac:dyDescent="0.3">
      <c r="A23" s="88"/>
      <c r="B23" s="37">
        <f>IF(H22="","",IF(MONTH(H22+1)&lt;&gt;MONTH(H22),"",H22+1))</f>
        <v>44304</v>
      </c>
      <c r="C23" s="13">
        <f>IF(B23="","",IF(MONTH(B23+1)&lt;&gt;MONTH(B23),"",B23+1))</f>
        <v>44305</v>
      </c>
      <c r="D23" s="13">
        <f t="shared" si="11"/>
        <v>44306</v>
      </c>
      <c r="E23" s="13">
        <f t="shared" si="12"/>
        <v>44307</v>
      </c>
      <c r="F23" s="13">
        <f t="shared" si="13"/>
        <v>44308</v>
      </c>
      <c r="G23" s="13">
        <f t="shared" si="14"/>
        <v>44309</v>
      </c>
      <c r="H23" s="13">
        <f t="shared" si="15"/>
        <v>44310</v>
      </c>
      <c r="I23" s="8"/>
      <c r="J23" s="37">
        <f>IF(P22="","",IF(MONTH(P22+1)&lt;&gt;MONTH(P22),"",P22+1))</f>
        <v>44332</v>
      </c>
      <c r="K23" s="13">
        <f>IF(J23="","",IF(MONTH(J23+1)&lt;&gt;MONTH(J23),"",J23+1))</f>
        <v>44333</v>
      </c>
      <c r="L23" s="13">
        <f t="shared" si="16"/>
        <v>44334</v>
      </c>
      <c r="M23" s="13">
        <f t="shared" si="17"/>
        <v>44335</v>
      </c>
      <c r="N23" s="13">
        <f t="shared" si="18"/>
        <v>44336</v>
      </c>
      <c r="O23" s="13">
        <f t="shared" si="19"/>
        <v>44337</v>
      </c>
      <c r="P23" s="37">
        <f t="shared" si="20"/>
        <v>44338</v>
      </c>
      <c r="Q23" s="8"/>
      <c r="R23" s="37">
        <f>IF(X22="","",IF(MONTH(X22+1)&lt;&gt;MONTH(X22),"",X22+1))</f>
        <v>44367</v>
      </c>
      <c r="S23" s="13">
        <f>IF(R23="","",IF(MONTH(R23+1)&lt;&gt;MONTH(R23),"",R23+1))</f>
        <v>44368</v>
      </c>
      <c r="T23" s="13">
        <f t="shared" si="21"/>
        <v>44369</v>
      </c>
      <c r="U23" s="13">
        <f t="shared" si="22"/>
        <v>44370</v>
      </c>
      <c r="V23" s="13">
        <f t="shared" si="23"/>
        <v>44371</v>
      </c>
      <c r="W23" s="13">
        <f t="shared" si="24"/>
        <v>44372</v>
      </c>
      <c r="X23" s="37">
        <f t="shared" si="25"/>
        <v>44373</v>
      </c>
      <c r="Y23" s="85"/>
      <c r="AA23" s="25"/>
    </row>
    <row r="24" spans="1:27" ht="18.75" x14ac:dyDescent="0.3">
      <c r="A24" s="88"/>
      <c r="B24" s="37">
        <f>IF(H23="","",IF(MONTH(H23+1)&lt;&gt;MONTH(H23),"",H23+1))</f>
        <v>44311</v>
      </c>
      <c r="C24" s="13">
        <f>IF(B24="","",IF(MONTH(B24+1)&lt;&gt;MONTH(B24),"",B24+1))</f>
        <v>44312</v>
      </c>
      <c r="D24" s="13">
        <f t="shared" si="11"/>
        <v>44313</v>
      </c>
      <c r="E24" s="13">
        <f t="shared" si="12"/>
        <v>44314</v>
      </c>
      <c r="F24" s="13">
        <f t="shared" si="13"/>
        <v>44315</v>
      </c>
      <c r="G24" s="13">
        <f t="shared" si="14"/>
        <v>44316</v>
      </c>
      <c r="H24" s="13" t="str">
        <f t="shared" si="15"/>
        <v/>
      </c>
      <c r="I24" s="8"/>
      <c r="J24" s="37">
        <f>IF(P23="","",IF(MONTH(P23+1)&lt;&gt;MONTH(P23),"",P23+1))</f>
        <v>44339</v>
      </c>
      <c r="K24" s="13">
        <f>IF(J24="","",IF(MONTH(J24+1)&lt;&gt;MONTH(J24),"",J24+1))</f>
        <v>44340</v>
      </c>
      <c r="L24" s="13">
        <f t="shared" si="16"/>
        <v>44341</v>
      </c>
      <c r="M24" s="13">
        <f t="shared" si="17"/>
        <v>44342</v>
      </c>
      <c r="N24" s="13">
        <f t="shared" si="18"/>
        <v>44343</v>
      </c>
      <c r="O24" s="13">
        <f t="shared" si="19"/>
        <v>44344</v>
      </c>
      <c r="P24" s="13">
        <f t="shared" si="20"/>
        <v>44345</v>
      </c>
      <c r="Q24" s="8"/>
      <c r="R24" s="37">
        <f>IF(X23="","",IF(MONTH(X23+1)&lt;&gt;MONTH(X23),"",X23+1))</f>
        <v>44374</v>
      </c>
      <c r="S24" s="13">
        <f>IF(R24="","",IF(MONTH(R24+1)&lt;&gt;MONTH(R24),"",R24+1))</f>
        <v>44375</v>
      </c>
      <c r="T24" s="13">
        <f t="shared" si="21"/>
        <v>44376</v>
      </c>
      <c r="U24" s="13">
        <f t="shared" si="22"/>
        <v>44377</v>
      </c>
      <c r="V24" s="13" t="str">
        <f t="shared" si="23"/>
        <v/>
      </c>
      <c r="W24" s="13" t="str">
        <f t="shared" si="24"/>
        <v/>
      </c>
      <c r="X24" s="37" t="str">
        <f t="shared" si="25"/>
        <v/>
      </c>
      <c r="Y24" s="85"/>
      <c r="AA24" s="25"/>
    </row>
    <row r="25" spans="1:27" ht="18.75" x14ac:dyDescent="0.3">
      <c r="A25" s="88"/>
      <c r="B25" s="13" t="str">
        <f>IF(H24="","",IF(MONTH(H24+1)&lt;&gt;MONTH(H24),"",H24+1))</f>
        <v/>
      </c>
      <c r="C25" s="13" t="str">
        <f>IF(B25="","",IF(MONTH(B25+1)&lt;&gt;MONTH(B25),"",B25+1))</f>
        <v/>
      </c>
      <c r="D25" s="13" t="str">
        <f t="shared" si="11"/>
        <v/>
      </c>
      <c r="E25" s="13" t="str">
        <f t="shared" si="12"/>
        <v/>
      </c>
      <c r="F25" s="13" t="str">
        <f t="shared" si="13"/>
        <v/>
      </c>
      <c r="G25" s="13" t="str">
        <f t="shared" si="14"/>
        <v/>
      </c>
      <c r="H25" s="13" t="str">
        <f t="shared" si="15"/>
        <v/>
      </c>
      <c r="I25" s="8"/>
      <c r="J25" s="13">
        <f>IF(P24="","",IF(MONTH(P24+1)&lt;&gt;MONTH(P24),"",P24+1))</f>
        <v>44346</v>
      </c>
      <c r="K25" s="13">
        <f>IF(J25="","",IF(MONTH(J25+1)&lt;&gt;MONTH(J25),"",J25+1))</f>
        <v>44347</v>
      </c>
      <c r="L25" s="13" t="str">
        <f t="shared" si="16"/>
        <v/>
      </c>
      <c r="M25" s="13" t="str">
        <f t="shared" si="17"/>
        <v/>
      </c>
      <c r="N25" s="13" t="str">
        <f t="shared" si="18"/>
        <v/>
      </c>
      <c r="O25" s="13" t="str">
        <f t="shared" si="19"/>
        <v/>
      </c>
      <c r="P25" s="13" t="str">
        <f t="shared" si="20"/>
        <v/>
      </c>
      <c r="Q25" s="8"/>
      <c r="R25" s="37" t="str">
        <f>IF(X24="","",IF(MONTH(X24+1)&lt;&gt;MONTH(X24),"",X24+1))</f>
        <v/>
      </c>
      <c r="S25" s="13" t="str">
        <f>IF(R25="","",IF(MONTH(R25+1)&lt;&gt;MONTH(R25),"",R25+1))</f>
        <v/>
      </c>
      <c r="T25" s="13" t="str">
        <f t="shared" si="21"/>
        <v/>
      </c>
      <c r="U25" s="13" t="str">
        <f t="shared" si="22"/>
        <v/>
      </c>
      <c r="V25" s="13" t="str">
        <f t="shared" si="23"/>
        <v/>
      </c>
      <c r="W25" s="13" t="str">
        <f t="shared" si="24"/>
        <v/>
      </c>
      <c r="X25" s="13" t="str">
        <f t="shared" si="25"/>
        <v/>
      </c>
      <c r="Y25" s="85"/>
      <c r="AA25" s="25"/>
    </row>
    <row r="26" spans="1:27" ht="18.75" x14ac:dyDescent="0.3">
      <c r="A26" s="88"/>
      <c r="B26" s="8"/>
      <c r="C26" s="8"/>
      <c r="D26" s="8"/>
      <c r="E26" s="8"/>
      <c r="F26" s="8"/>
      <c r="G26" s="8"/>
      <c r="H26" s="8"/>
      <c r="I26" s="8"/>
      <c r="J26" s="8"/>
      <c r="K26" s="8"/>
      <c r="L26" s="8"/>
      <c r="M26" s="8"/>
      <c r="N26" s="8"/>
      <c r="O26" s="8"/>
      <c r="P26" s="8"/>
      <c r="Q26" s="8"/>
      <c r="R26" s="8"/>
      <c r="S26" s="8"/>
      <c r="T26" s="8"/>
      <c r="U26" s="8"/>
      <c r="V26" s="8"/>
      <c r="W26" s="8"/>
      <c r="X26" s="8"/>
      <c r="Y26" s="85"/>
    </row>
    <row r="27" spans="1:27" ht="21" x14ac:dyDescent="0.35">
      <c r="A27" s="86"/>
      <c r="B27" s="150">
        <f>DATE(YEAR(R18+42),MONTH(R18+42),1)</f>
        <v>44378</v>
      </c>
      <c r="C27" s="150"/>
      <c r="D27" s="150"/>
      <c r="E27" s="150"/>
      <c r="F27" s="150"/>
      <c r="G27" s="150"/>
      <c r="H27" s="150"/>
      <c r="I27" s="21"/>
      <c r="J27" s="150">
        <f>DATE(YEAR(B27+42),MONTH(B27+42),1)</f>
        <v>44409</v>
      </c>
      <c r="K27" s="150"/>
      <c r="L27" s="150"/>
      <c r="M27" s="150"/>
      <c r="N27" s="150"/>
      <c r="O27" s="150"/>
      <c r="P27" s="150"/>
      <c r="Q27" s="21"/>
      <c r="R27" s="150">
        <f>DATE(YEAR(J27+42),MONTH(J27+42),1)</f>
        <v>44440</v>
      </c>
      <c r="S27" s="150"/>
      <c r="T27" s="150"/>
      <c r="U27" s="150"/>
      <c r="V27" s="150"/>
      <c r="W27" s="150"/>
      <c r="X27" s="150"/>
      <c r="Y27" s="85"/>
    </row>
    <row r="28" spans="1:27" ht="18.75" x14ac:dyDescent="0.3">
      <c r="A28" s="88"/>
      <c r="B28" s="22" t="str">
        <f>CHOOSE(1+MOD($O$3+1-2,7),"S","M","T","W","T","F","S")</f>
        <v>S</v>
      </c>
      <c r="C28" s="22" t="str">
        <f>CHOOSE(1+MOD($O$3+2-2,7),"S","M","T","W","T","F","S")</f>
        <v>M</v>
      </c>
      <c r="D28" s="22" t="str">
        <f>CHOOSE(1+MOD($O$3+3-2,7),"S","M","T","W","T","F","S")</f>
        <v>T</v>
      </c>
      <c r="E28" s="22" t="str">
        <f>CHOOSE(1+MOD($O$3+4-2,7),"S","M","T","W","T","F","S")</f>
        <v>W</v>
      </c>
      <c r="F28" s="22" t="str">
        <f>CHOOSE(1+MOD($O$3+5-2,7),"S","M","T","W","T","F","S")</f>
        <v>T</v>
      </c>
      <c r="G28" s="22" t="str">
        <f>CHOOSE(1+MOD($O$3+6-2,7),"S","M","T","W","T","F","S")</f>
        <v>F</v>
      </c>
      <c r="H28" s="22" t="str">
        <f>CHOOSE(1+MOD($O$3+7-2,7),"S","M","T","W","T","F","S")</f>
        <v>S</v>
      </c>
      <c r="I28" s="8"/>
      <c r="J28" s="22" t="str">
        <f>CHOOSE(1+MOD($O$3+1-2,7),"S","M","T","W","T","F","S")</f>
        <v>S</v>
      </c>
      <c r="K28" s="22" t="str">
        <f>CHOOSE(1+MOD($O$3+2-2,7),"S","M","T","W","T","F","S")</f>
        <v>M</v>
      </c>
      <c r="L28" s="22" t="str">
        <f>CHOOSE(1+MOD($O$3+3-2,7),"S","M","T","W","T","F","S")</f>
        <v>T</v>
      </c>
      <c r="M28" s="22" t="str">
        <f>CHOOSE(1+MOD($O$3+4-2,7),"S","M","T","W","T","F","S")</f>
        <v>W</v>
      </c>
      <c r="N28" s="22" t="str">
        <f>CHOOSE(1+MOD($O$3+5-2,7),"S","M","T","W","T","F","S")</f>
        <v>T</v>
      </c>
      <c r="O28" s="22" t="str">
        <f>CHOOSE(1+MOD($O$3+6-2,7),"S","M","T","W","T","F","S")</f>
        <v>F</v>
      </c>
      <c r="P28" s="22" t="str">
        <f>CHOOSE(1+MOD($O$3+7-2,7),"S","M","T","W","T","F","S")</f>
        <v>S</v>
      </c>
      <c r="Q28" s="9"/>
      <c r="R28" s="22" t="str">
        <f>CHOOSE(1+MOD($O$3+1-2,7),"S","M","T","W","T","F","S")</f>
        <v>S</v>
      </c>
      <c r="S28" s="22" t="str">
        <f>CHOOSE(1+MOD($O$3+2-2,7),"S","M","T","W","T","F","S")</f>
        <v>M</v>
      </c>
      <c r="T28" s="22" t="str">
        <f>CHOOSE(1+MOD($O$3+3-2,7),"S","M","T","W","T","F","S")</f>
        <v>T</v>
      </c>
      <c r="U28" s="22" t="str">
        <f>CHOOSE(1+MOD($O$3+4-2,7),"S","M","T","W","T","F","S")</f>
        <v>W</v>
      </c>
      <c r="V28" s="22" t="str">
        <f>CHOOSE(1+MOD($O$3+5-2,7),"S","M","T","W","T","F","S")</f>
        <v>T</v>
      </c>
      <c r="W28" s="22" t="str">
        <f>CHOOSE(1+MOD($O$3+6-2,7),"S","M","T","W","T","F","S")</f>
        <v>F</v>
      </c>
      <c r="X28" s="22" t="str">
        <f>CHOOSE(1+MOD($O$3+7-2,7),"S","M","T","W","T","F","S")</f>
        <v>S</v>
      </c>
      <c r="Y28" s="85"/>
    </row>
    <row r="29" spans="1:27" ht="18.75" x14ac:dyDescent="0.3">
      <c r="A29" s="88"/>
      <c r="B29" s="37" t="str">
        <f>IF(WEEKDAY(B27,1)=MOD($O$3,7),B27,"")</f>
        <v/>
      </c>
      <c r="C29" s="13" t="str">
        <f>IF(B29="",IF(WEEKDAY(B27,1)=MOD($O$3,7)+1,B27,""),B29+1)</f>
        <v/>
      </c>
      <c r="D29" s="13" t="str">
        <f>IF(C29="",IF(WEEKDAY(B27,1)=MOD($O$3+1,7)+1,B27,""),C29+1)</f>
        <v/>
      </c>
      <c r="E29" s="13" t="str">
        <f>IF(D29="",IF(WEEKDAY(B27,1)=MOD($O$3+2,7)+1,B27,""),D29+1)</f>
        <v/>
      </c>
      <c r="F29" s="13">
        <f>IF(E29="",IF(WEEKDAY(B27,1)=MOD($O$3+3,7)+1,B27,""),E29+1)</f>
        <v>44378</v>
      </c>
      <c r="G29" s="13">
        <f>IF(F29="",IF(WEEKDAY(B27,1)=MOD($O$3+4,7)+1,B27,""),F29+1)</f>
        <v>44379</v>
      </c>
      <c r="H29" s="37">
        <f>IF(G29="",IF(WEEKDAY(B27,1)=MOD($O$3+5,7)+1,B27,""),G29+1)</f>
        <v>44380</v>
      </c>
      <c r="I29" s="8"/>
      <c r="J29" s="37">
        <f>IF(WEEKDAY(J27,1)=MOD($O$3,7),J27,"")</f>
        <v>44409</v>
      </c>
      <c r="K29" s="13">
        <f>IF(J29="",IF(WEEKDAY(J27,1)=MOD($O$3,7)+1,J27,""),J29+1)</f>
        <v>44410</v>
      </c>
      <c r="L29" s="13">
        <f>IF(K29="",IF(WEEKDAY(J27,1)=MOD($O$3+1,7)+1,J27,""),K29+1)</f>
        <v>44411</v>
      </c>
      <c r="M29" s="13">
        <f>IF(L29="",IF(WEEKDAY(J27,1)=MOD($O$3+2,7)+1,J27,""),L29+1)</f>
        <v>44412</v>
      </c>
      <c r="N29" s="13">
        <f>IF(M29="",IF(WEEKDAY(J27,1)=MOD($O$3+3,7)+1,J27,""),M29+1)</f>
        <v>44413</v>
      </c>
      <c r="O29" s="13">
        <f>IF(N29="",IF(WEEKDAY(J27,1)=MOD($O$3+4,7)+1,J27,""),N29+1)</f>
        <v>44414</v>
      </c>
      <c r="P29" s="37">
        <f>IF(O29="",IF(WEEKDAY(J27,1)=MOD($O$3+5,7)+1,J27,""),O29+1)</f>
        <v>44415</v>
      </c>
      <c r="Q29" s="8"/>
      <c r="R29" s="37" t="str">
        <f>IF(WEEKDAY(R27,1)=MOD($O$3,7),R27,"")</f>
        <v/>
      </c>
      <c r="S29" s="13" t="str">
        <f>IF(R29="",IF(WEEKDAY(R27,1)=MOD($O$3,7)+1,R27,""),R29+1)</f>
        <v/>
      </c>
      <c r="T29" s="13" t="str">
        <f>IF(S29="",IF(WEEKDAY(R27,1)=MOD($O$3+1,7)+1,R27,""),S29+1)</f>
        <v/>
      </c>
      <c r="U29" s="13">
        <f>IF(T29="",IF(WEEKDAY(R27,1)=MOD($O$3+2,7)+1,R27,""),T29+1)</f>
        <v>44440</v>
      </c>
      <c r="V29" s="13">
        <f>IF(U29="",IF(WEEKDAY(R27,1)=MOD($O$3+3,7)+1,R27,""),U29+1)</f>
        <v>44441</v>
      </c>
      <c r="W29" s="13">
        <f>IF(V29="",IF(WEEKDAY(R27,1)=MOD($O$3+4,7)+1,R27,""),V29+1)</f>
        <v>44442</v>
      </c>
      <c r="X29" s="37">
        <f>IF(W29="",IF(WEEKDAY(R27,1)=MOD($O$3+5,7)+1,R27,""),W29+1)</f>
        <v>44443</v>
      </c>
      <c r="Y29" s="85"/>
    </row>
    <row r="30" spans="1:27" ht="18.75" x14ac:dyDescent="0.3">
      <c r="A30" s="88"/>
      <c r="B30" s="37">
        <f>IF(H29="","",IF(MONTH(H29+1)&lt;&gt;MONTH(H29),"",H29+1))</f>
        <v>44381</v>
      </c>
      <c r="C30" s="13">
        <f>IF(B30="","",IF(MONTH(B30+1)&lt;&gt;MONTH(B30),"",B30+1))</f>
        <v>44382</v>
      </c>
      <c r="D30" s="13">
        <f t="shared" ref="D30:D34" si="26">IF(C30="","",IF(MONTH(C30+1)&lt;&gt;MONTH(C30),"",C30+1))</f>
        <v>44383</v>
      </c>
      <c r="E30" s="13">
        <f t="shared" ref="E30:E34" si="27">IF(D30="","",IF(MONTH(D30+1)&lt;&gt;MONTH(D30),"",D30+1))</f>
        <v>44384</v>
      </c>
      <c r="F30" s="13">
        <f t="shared" ref="F30:F34" si="28">IF(E30="","",IF(MONTH(E30+1)&lt;&gt;MONTH(E30),"",E30+1))</f>
        <v>44385</v>
      </c>
      <c r="G30" s="13">
        <f t="shared" ref="G30:G34" si="29">IF(F30="","",IF(MONTH(F30+1)&lt;&gt;MONTH(F30),"",F30+1))</f>
        <v>44386</v>
      </c>
      <c r="H30" s="37">
        <f t="shared" ref="H30:H34" si="30">IF(G30="","",IF(MONTH(G30+1)&lt;&gt;MONTH(G30),"",G30+1))</f>
        <v>44387</v>
      </c>
      <c r="I30" s="8"/>
      <c r="J30" s="37">
        <f>IF(P29="","",IF(MONTH(P29+1)&lt;&gt;MONTH(P29),"",P29+1))</f>
        <v>44416</v>
      </c>
      <c r="K30" s="13">
        <f>IF(J30="","",IF(MONTH(J30+1)&lt;&gt;MONTH(J30),"",J30+1))</f>
        <v>44417</v>
      </c>
      <c r="L30" s="13">
        <f t="shared" ref="L30:L34" si="31">IF(K30="","",IF(MONTH(K30+1)&lt;&gt;MONTH(K30),"",K30+1))</f>
        <v>44418</v>
      </c>
      <c r="M30" s="13">
        <f>IF(L30="","",IF(MONTH(L30+1)&lt;&gt;MONTH(L30),"",L30+1))</f>
        <v>44419</v>
      </c>
      <c r="N30" s="13">
        <f t="shared" ref="N30:N34" si="32">IF(M30="","",IF(MONTH(M30+1)&lt;&gt;MONTH(M30),"",M30+1))</f>
        <v>44420</v>
      </c>
      <c r="O30" s="13">
        <f t="shared" ref="O30:O34" si="33">IF(N30="","",IF(MONTH(N30+1)&lt;&gt;MONTH(N30),"",N30+1))</f>
        <v>44421</v>
      </c>
      <c r="P30" s="37">
        <f t="shared" ref="P30:P34" si="34">IF(O30="","",IF(MONTH(O30+1)&lt;&gt;MONTH(O30),"",O30+1))</f>
        <v>44422</v>
      </c>
      <c r="Q30" s="8"/>
      <c r="R30" s="37">
        <f>IF(X29="","",IF(MONTH(X29+1)&lt;&gt;MONTH(X29),"",X29+1))</f>
        <v>44444</v>
      </c>
      <c r="S30" s="13">
        <f>IF(R30="","",IF(MONTH(R30+1)&lt;&gt;MONTH(R30),"",R30+1))</f>
        <v>44445</v>
      </c>
      <c r="T30" s="13">
        <f t="shared" ref="T30:T34" si="35">IF(S30="","",IF(MONTH(S30+1)&lt;&gt;MONTH(S30),"",S30+1))</f>
        <v>44446</v>
      </c>
      <c r="U30" s="13">
        <f t="shared" ref="U30:U34" si="36">IF(T30="","",IF(MONTH(T30+1)&lt;&gt;MONTH(T30),"",T30+1))</f>
        <v>44447</v>
      </c>
      <c r="V30" s="13">
        <f t="shared" ref="V30:V34" si="37">IF(U30="","",IF(MONTH(U30+1)&lt;&gt;MONTH(U30),"",U30+1))</f>
        <v>44448</v>
      </c>
      <c r="W30" s="13">
        <f t="shared" ref="W30:W34" si="38">IF(V30="","",IF(MONTH(V30+1)&lt;&gt;MONTH(V30),"",V30+1))</f>
        <v>44449</v>
      </c>
      <c r="X30" s="37">
        <f t="shared" ref="X30:X34" si="39">IF(W30="","",IF(MONTH(W30+1)&lt;&gt;MONTH(W30),"",W30+1))</f>
        <v>44450</v>
      </c>
      <c r="Y30" s="85"/>
    </row>
    <row r="31" spans="1:27" ht="18.75" x14ac:dyDescent="0.3">
      <c r="A31" s="88"/>
      <c r="B31" s="37">
        <f>IF(H30="","",IF(MONTH(H30+1)&lt;&gt;MONTH(H30),"",H30+1))</f>
        <v>44388</v>
      </c>
      <c r="C31" s="13">
        <f>IF(B31="","",IF(MONTH(B31+1)&lt;&gt;MONTH(B31),"",B31+1))</f>
        <v>44389</v>
      </c>
      <c r="D31" s="13">
        <f t="shared" si="26"/>
        <v>44390</v>
      </c>
      <c r="E31" s="13">
        <f t="shared" si="27"/>
        <v>44391</v>
      </c>
      <c r="F31" s="13">
        <f t="shared" si="28"/>
        <v>44392</v>
      </c>
      <c r="G31" s="13">
        <f t="shared" si="29"/>
        <v>44393</v>
      </c>
      <c r="H31" s="37">
        <f t="shared" si="30"/>
        <v>44394</v>
      </c>
      <c r="I31" s="8"/>
      <c r="J31" s="37">
        <f>IF(P30="","",IF(MONTH(P30+1)&lt;&gt;MONTH(P30),"",P30+1))</f>
        <v>44423</v>
      </c>
      <c r="K31" s="13">
        <f>IF(J31="","",IF(MONTH(J31+1)&lt;&gt;MONTH(J31),"",J31+1))</f>
        <v>44424</v>
      </c>
      <c r="L31" s="13">
        <f t="shared" si="31"/>
        <v>44425</v>
      </c>
      <c r="M31" s="13">
        <f t="shared" ref="M31:M34" si="40">IF(L31="","",IF(MONTH(L31+1)&lt;&gt;MONTH(L31),"",L31+1))</f>
        <v>44426</v>
      </c>
      <c r="N31" s="13">
        <f t="shared" si="32"/>
        <v>44427</v>
      </c>
      <c r="O31" s="13">
        <f t="shared" si="33"/>
        <v>44428</v>
      </c>
      <c r="P31" s="37">
        <f>IF(O31="","",IF(MONTH(O31+1)&lt;&gt;MONTH(O31),"",O31+1))</f>
        <v>44429</v>
      </c>
      <c r="Q31" s="8"/>
      <c r="R31" s="37">
        <f>IF(X30="","",IF(MONTH(X30+1)&lt;&gt;MONTH(X30),"",X30+1))</f>
        <v>44451</v>
      </c>
      <c r="S31" s="13">
        <f>IF(R31="","",IF(MONTH(R31+1)&lt;&gt;MONTH(R31),"",R31+1))</f>
        <v>44452</v>
      </c>
      <c r="T31" s="13">
        <f t="shared" si="35"/>
        <v>44453</v>
      </c>
      <c r="U31" s="13">
        <f t="shared" si="36"/>
        <v>44454</v>
      </c>
      <c r="V31" s="13">
        <f t="shared" si="37"/>
        <v>44455</v>
      </c>
      <c r="W31" s="13">
        <f t="shared" si="38"/>
        <v>44456</v>
      </c>
      <c r="X31" s="37">
        <f t="shared" si="39"/>
        <v>44457</v>
      </c>
      <c r="Y31" s="85"/>
    </row>
    <row r="32" spans="1:27" ht="18.75" x14ac:dyDescent="0.3">
      <c r="A32" s="88"/>
      <c r="B32" s="37">
        <f>IF(H31="","",IF(MONTH(H31+1)&lt;&gt;MONTH(H31),"",H31+1))</f>
        <v>44395</v>
      </c>
      <c r="C32" s="13">
        <f>IF(B32="","",IF(MONTH(B32+1)&lt;&gt;MONTH(B32),"",B32+1))</f>
        <v>44396</v>
      </c>
      <c r="D32" s="13">
        <f t="shared" si="26"/>
        <v>44397</v>
      </c>
      <c r="E32" s="13">
        <f t="shared" si="27"/>
        <v>44398</v>
      </c>
      <c r="F32" s="13">
        <f t="shared" si="28"/>
        <v>44399</v>
      </c>
      <c r="G32" s="13">
        <f t="shared" si="29"/>
        <v>44400</v>
      </c>
      <c r="H32" s="37">
        <f t="shared" si="30"/>
        <v>44401</v>
      </c>
      <c r="I32" s="8"/>
      <c r="J32" s="37">
        <f>IF(P31="","",IF(MONTH(P31+1)&lt;&gt;MONTH(P31),"",P31+1))</f>
        <v>44430</v>
      </c>
      <c r="K32" s="13">
        <f>IF(J32="","",IF(MONTH(J32+1)&lt;&gt;MONTH(J32),"",J32+1))</f>
        <v>44431</v>
      </c>
      <c r="L32" s="13">
        <f t="shared" si="31"/>
        <v>44432</v>
      </c>
      <c r="M32" s="13">
        <f t="shared" si="40"/>
        <v>44433</v>
      </c>
      <c r="N32" s="13">
        <f t="shared" si="32"/>
        <v>44434</v>
      </c>
      <c r="O32" s="13">
        <f t="shared" si="33"/>
        <v>44435</v>
      </c>
      <c r="P32" s="37">
        <f t="shared" si="34"/>
        <v>44436</v>
      </c>
      <c r="Q32" s="8"/>
      <c r="R32" s="37">
        <f>IF(X31="","",IF(MONTH(X31+1)&lt;&gt;MONTH(X31),"",X31+1))</f>
        <v>44458</v>
      </c>
      <c r="S32" s="13">
        <f>IF(R32="","",IF(MONTH(R32+1)&lt;&gt;MONTH(R32),"",R32+1))</f>
        <v>44459</v>
      </c>
      <c r="T32" s="13">
        <f t="shared" si="35"/>
        <v>44460</v>
      </c>
      <c r="U32" s="13">
        <f t="shared" si="36"/>
        <v>44461</v>
      </c>
      <c r="V32" s="13">
        <f t="shared" si="37"/>
        <v>44462</v>
      </c>
      <c r="W32" s="13">
        <f t="shared" si="38"/>
        <v>44463</v>
      </c>
      <c r="X32" s="37">
        <f t="shared" si="39"/>
        <v>44464</v>
      </c>
      <c r="Y32" s="85"/>
    </row>
    <row r="33" spans="1:30" ht="18.75" x14ac:dyDescent="0.3">
      <c r="A33" s="88"/>
      <c r="B33" s="37">
        <f>IF(H32="","",IF(MONTH(H32+1)&lt;&gt;MONTH(H32),"",H32+1))</f>
        <v>44402</v>
      </c>
      <c r="C33" s="13">
        <f>IF(B33="","",IF(MONTH(B33+1)&lt;&gt;MONTH(B33),"",B33+1))</f>
        <v>44403</v>
      </c>
      <c r="D33" s="13">
        <f t="shared" si="26"/>
        <v>44404</v>
      </c>
      <c r="E33" s="13">
        <f t="shared" si="27"/>
        <v>44405</v>
      </c>
      <c r="F33" s="13">
        <f t="shared" si="28"/>
        <v>44406</v>
      </c>
      <c r="G33" s="13">
        <f t="shared" si="29"/>
        <v>44407</v>
      </c>
      <c r="H33" s="37">
        <f t="shared" si="30"/>
        <v>44408</v>
      </c>
      <c r="I33" s="8"/>
      <c r="J33" s="37">
        <f>IF(P32="","",IF(MONTH(P32+1)&lt;&gt;MONTH(P32),"",P32+1))</f>
        <v>44437</v>
      </c>
      <c r="K33" s="13">
        <f>IF(J33="","",IF(MONTH(J33+1)&lt;&gt;MONTH(J33),"",J33+1))</f>
        <v>44438</v>
      </c>
      <c r="L33" s="13">
        <f t="shared" si="31"/>
        <v>44439</v>
      </c>
      <c r="M33" s="13" t="str">
        <f t="shared" si="40"/>
        <v/>
      </c>
      <c r="N33" s="13" t="str">
        <f t="shared" si="32"/>
        <v/>
      </c>
      <c r="O33" s="13" t="str">
        <f t="shared" si="33"/>
        <v/>
      </c>
      <c r="P33" s="37" t="str">
        <f t="shared" si="34"/>
        <v/>
      </c>
      <c r="Q33" s="8"/>
      <c r="R33" s="37">
        <f>IF(X32="","",IF(MONTH(X32+1)&lt;&gt;MONTH(X32),"",X32+1))</f>
        <v>44465</v>
      </c>
      <c r="S33" s="13">
        <f>IF(R33="","",IF(MONTH(R33+1)&lt;&gt;MONTH(R33),"",R33+1))</f>
        <v>44466</v>
      </c>
      <c r="T33" s="13">
        <f t="shared" si="35"/>
        <v>44467</v>
      </c>
      <c r="U33" s="13">
        <f t="shared" si="36"/>
        <v>44468</v>
      </c>
      <c r="V33" s="13">
        <f t="shared" si="37"/>
        <v>44469</v>
      </c>
      <c r="W33" s="13" t="str">
        <f t="shared" si="38"/>
        <v/>
      </c>
      <c r="X33" s="13" t="str">
        <f t="shared" si="39"/>
        <v/>
      </c>
      <c r="Y33" s="85"/>
    </row>
    <row r="34" spans="1:30" ht="18.75" x14ac:dyDescent="0.3">
      <c r="A34" s="88"/>
      <c r="B34" s="13" t="str">
        <f>IF(H33="","",IF(MONTH(H33+1)&lt;&gt;MONTH(H33),"",H33+1))</f>
        <v/>
      </c>
      <c r="C34" s="13" t="str">
        <f>IF(B34="","",IF(MONTH(B34+1)&lt;&gt;MONTH(B34),"",B34+1))</f>
        <v/>
      </c>
      <c r="D34" s="13" t="str">
        <f t="shared" si="26"/>
        <v/>
      </c>
      <c r="E34" s="13" t="str">
        <f t="shared" si="27"/>
        <v/>
      </c>
      <c r="F34" s="13" t="str">
        <f t="shared" si="28"/>
        <v/>
      </c>
      <c r="G34" s="13" t="str">
        <f t="shared" si="29"/>
        <v/>
      </c>
      <c r="H34" s="13" t="str">
        <f t="shared" si="30"/>
        <v/>
      </c>
      <c r="I34" s="8"/>
      <c r="J34" s="13" t="str">
        <f>IF(P33="","",IF(MONTH(P33+1)&lt;&gt;MONTH(P33),"",P33+1))</f>
        <v/>
      </c>
      <c r="K34" s="13" t="str">
        <f>IF(J34="","",IF(MONTH(J34+1)&lt;&gt;MONTH(J34),"",J34+1))</f>
        <v/>
      </c>
      <c r="L34" s="13" t="str">
        <f t="shared" si="31"/>
        <v/>
      </c>
      <c r="M34" s="13" t="str">
        <f t="shared" si="40"/>
        <v/>
      </c>
      <c r="N34" s="13" t="str">
        <f t="shared" si="32"/>
        <v/>
      </c>
      <c r="O34" s="13" t="str">
        <f t="shared" si="33"/>
        <v/>
      </c>
      <c r="P34" s="13" t="str">
        <f t="shared" si="34"/>
        <v/>
      </c>
      <c r="Q34" s="8"/>
      <c r="R34" s="13" t="str">
        <f>IF(X33="","",IF(MONTH(X33+1)&lt;&gt;MONTH(X33),"",X33+1))</f>
        <v/>
      </c>
      <c r="S34" s="13" t="str">
        <f>IF(R34="","",IF(MONTH(R34+1)&lt;&gt;MONTH(R34),"",R34+1))</f>
        <v/>
      </c>
      <c r="T34" s="13" t="str">
        <f t="shared" si="35"/>
        <v/>
      </c>
      <c r="U34" s="13" t="str">
        <f t="shared" si="36"/>
        <v/>
      </c>
      <c r="V34" s="13" t="str">
        <f t="shared" si="37"/>
        <v/>
      </c>
      <c r="W34" s="13" t="str">
        <f t="shared" si="38"/>
        <v/>
      </c>
      <c r="X34" s="13" t="str">
        <f t="shared" si="39"/>
        <v/>
      </c>
      <c r="Y34" s="85"/>
    </row>
    <row r="35" spans="1:30" ht="18.75" x14ac:dyDescent="0.3">
      <c r="A35" s="88"/>
      <c r="B35" s="8"/>
      <c r="C35" s="8"/>
      <c r="D35" s="8"/>
      <c r="E35" s="8"/>
      <c r="F35" s="8"/>
      <c r="G35" s="8"/>
      <c r="H35" s="8"/>
      <c r="I35" s="8"/>
      <c r="J35" s="8"/>
      <c r="K35" s="8"/>
      <c r="L35" s="8"/>
      <c r="M35" s="8"/>
      <c r="N35" s="8"/>
      <c r="O35" s="8"/>
      <c r="P35" s="8"/>
      <c r="Q35" s="8"/>
      <c r="R35" s="8"/>
      <c r="S35" s="8"/>
      <c r="T35" s="8"/>
      <c r="U35" s="8"/>
      <c r="V35" s="8"/>
      <c r="W35" s="8"/>
      <c r="X35" s="8"/>
      <c r="Y35" s="85"/>
    </row>
    <row r="36" spans="1:30" ht="21" x14ac:dyDescent="0.35">
      <c r="A36" s="86"/>
      <c r="B36" s="150">
        <f>DATE(YEAR(R27+42),MONTH(R27+42),1)</f>
        <v>44470</v>
      </c>
      <c r="C36" s="150"/>
      <c r="D36" s="150"/>
      <c r="E36" s="150"/>
      <c r="F36" s="150"/>
      <c r="G36" s="150"/>
      <c r="H36" s="150"/>
      <c r="I36" s="21"/>
      <c r="J36" s="150">
        <f>DATE(YEAR(B36+42),MONTH(B36+42),1)</f>
        <v>44501</v>
      </c>
      <c r="K36" s="150"/>
      <c r="L36" s="150"/>
      <c r="M36" s="150"/>
      <c r="N36" s="150"/>
      <c r="O36" s="150"/>
      <c r="P36" s="150"/>
      <c r="Q36" s="21"/>
      <c r="R36" s="150">
        <f>DATE(YEAR(J36+42),MONTH(J36+42),1)</f>
        <v>44531</v>
      </c>
      <c r="S36" s="150"/>
      <c r="T36" s="150"/>
      <c r="U36" s="150"/>
      <c r="V36" s="150"/>
      <c r="W36" s="150"/>
      <c r="X36" s="150"/>
      <c r="Y36" s="85"/>
    </row>
    <row r="37" spans="1:30" ht="18.75" x14ac:dyDescent="0.3">
      <c r="A37" s="88"/>
      <c r="B37" s="22" t="str">
        <f>CHOOSE(1+MOD($O$3+1-2,7),"S","M","T","W","T","F","S")</f>
        <v>S</v>
      </c>
      <c r="C37" s="22" t="str">
        <f>CHOOSE(1+MOD($O$3+2-2,7),"S","M","T","W","T","F","S")</f>
        <v>M</v>
      </c>
      <c r="D37" s="22" t="str">
        <f>CHOOSE(1+MOD($O$3+3-2,7),"S","M","T","W","T","F","S")</f>
        <v>T</v>
      </c>
      <c r="E37" s="22" t="str">
        <f>CHOOSE(1+MOD($O$3+4-2,7),"S","M","T","W","T","F","S")</f>
        <v>W</v>
      </c>
      <c r="F37" s="22" t="str">
        <f>CHOOSE(1+MOD($O$3+5-2,7),"S","M","T","W","T","F","S")</f>
        <v>T</v>
      </c>
      <c r="G37" s="22" t="str">
        <f>CHOOSE(1+MOD($O$3+6-2,7),"S","M","T","W","T","F","S")</f>
        <v>F</v>
      </c>
      <c r="H37" s="22" t="str">
        <f>CHOOSE(1+MOD($O$3+7-2,7),"S","M","T","W","T","F","S")</f>
        <v>S</v>
      </c>
      <c r="I37" s="8"/>
      <c r="J37" s="22" t="str">
        <f>CHOOSE(1+MOD($O$3+1-2,7),"S","M","T","W","T","F","S")</f>
        <v>S</v>
      </c>
      <c r="K37" s="22" t="str">
        <f>CHOOSE(1+MOD($O$3+2-2,7),"S","M","T","W","T","F","S")</f>
        <v>M</v>
      </c>
      <c r="L37" s="22" t="str">
        <f>CHOOSE(1+MOD($O$3+3-2,7),"S","M","T","W","T","F","S")</f>
        <v>T</v>
      </c>
      <c r="M37" s="22" t="str">
        <f>CHOOSE(1+MOD($O$3+4-2,7),"S","M","T","W","T","F","S")</f>
        <v>W</v>
      </c>
      <c r="N37" s="22" t="str">
        <f>CHOOSE(1+MOD($O$3+5-2,7),"S","M","T","W","T","F","S")</f>
        <v>T</v>
      </c>
      <c r="O37" s="22" t="str">
        <f>CHOOSE(1+MOD($O$3+6-2,7),"S","M","T","W","T","F","S")</f>
        <v>F</v>
      </c>
      <c r="P37" s="22" t="str">
        <f>CHOOSE(1+MOD($O$3+7-2,7),"S","M","T","W","T","F","S")</f>
        <v>S</v>
      </c>
      <c r="Q37" s="9"/>
      <c r="R37" s="22" t="str">
        <f>CHOOSE(1+MOD($O$3+1-2,7),"S","M","T","W","T","F","S")</f>
        <v>S</v>
      </c>
      <c r="S37" s="22" t="str">
        <f>CHOOSE(1+MOD($O$3+2-2,7),"S","M","T","W","T","F","S")</f>
        <v>M</v>
      </c>
      <c r="T37" s="22" t="str">
        <f>CHOOSE(1+MOD($O$3+3-2,7),"S","M","T","W","T","F","S")</f>
        <v>T</v>
      </c>
      <c r="U37" s="22" t="str">
        <f>CHOOSE(1+MOD($O$3+4-2,7),"S","M","T","W","T","F","S")</f>
        <v>W</v>
      </c>
      <c r="V37" s="22" t="str">
        <f>CHOOSE(1+MOD($O$3+5-2,7),"S","M","T","W","T","F","S")</f>
        <v>T</v>
      </c>
      <c r="W37" s="22" t="str">
        <f>CHOOSE(1+MOD($O$3+6-2,7),"S","M","T","W","T","F","S")</f>
        <v>F</v>
      </c>
      <c r="X37" s="22" t="str">
        <f>CHOOSE(1+MOD($O$3+7-2,7),"S","M","T","W","T","F","S")</f>
        <v>S</v>
      </c>
      <c r="Y37" s="85"/>
    </row>
    <row r="38" spans="1:30" ht="18.75" x14ac:dyDescent="0.3">
      <c r="A38" s="88"/>
      <c r="B38" s="37" t="str">
        <f>IF(WEEKDAY(B36,1)=MOD($O$3,7),B36,"")</f>
        <v/>
      </c>
      <c r="C38" s="13" t="str">
        <f>IF(B38="",IF(WEEKDAY(B36,1)=MOD($O$3,7)+1,B36,""),B38+1)</f>
        <v/>
      </c>
      <c r="D38" s="13" t="str">
        <f>IF(C38="",IF(WEEKDAY(B36,1)=MOD($O$3+1,7)+1,B36,""),C38+1)</f>
        <v/>
      </c>
      <c r="E38" s="13" t="str">
        <f>IF(D38="",IF(WEEKDAY(B36,1)=MOD($O$3+2,7)+1,B36,""),D38+1)</f>
        <v/>
      </c>
      <c r="F38" s="13" t="str">
        <f>IF(E38="",IF(WEEKDAY(B36,1)=MOD($O$3+3,7)+1,B36,""),E38+1)</f>
        <v/>
      </c>
      <c r="G38" s="13">
        <f>IF(F38="",IF(WEEKDAY(B36,1)=MOD($O$3+4,7)+1,B36,""),F38+1)</f>
        <v>44470</v>
      </c>
      <c r="H38" s="37">
        <f>IF(G38="",IF(WEEKDAY(B36,1)=MOD($O$3+5,7)+1,B36,""),G38+1)</f>
        <v>44471</v>
      </c>
      <c r="I38" s="8"/>
      <c r="J38" s="37" t="str">
        <f>IF(WEEKDAY(J36,1)=MOD($O$3,7),J36,"")</f>
        <v/>
      </c>
      <c r="K38" s="13">
        <f>IF(J38="",IF(WEEKDAY(J36,1)=MOD($O$3,7)+1,J36,""),J38+1)</f>
        <v>44501</v>
      </c>
      <c r="L38" s="13">
        <f>IF(K38="",IF(WEEKDAY(J36,1)=MOD($O$3+1,7)+1,J36,""),K38+1)</f>
        <v>44502</v>
      </c>
      <c r="M38" s="13">
        <f>IF(L38="",IF(WEEKDAY(J36,1)=MOD($O$3+2,7)+1,J36,""),L38+1)</f>
        <v>44503</v>
      </c>
      <c r="N38" s="13">
        <f>IF(M38="",IF(WEEKDAY(J36,1)=MOD($O$3+3,7)+1,J36,""),M38+1)</f>
        <v>44504</v>
      </c>
      <c r="O38" s="13">
        <f>IF(N38="",IF(WEEKDAY(J36,1)=MOD($O$3+4,7)+1,J36,""),N38+1)</f>
        <v>44505</v>
      </c>
      <c r="P38" s="37">
        <f>IF(O38="",IF(WEEKDAY(J36,1)=MOD($O$3+5,7)+1,J36,""),O38+1)</f>
        <v>44506</v>
      </c>
      <c r="Q38" s="8"/>
      <c r="R38" s="37" t="str">
        <f>IF(WEEKDAY(R36,1)=MOD($O$3,7),R36,"")</f>
        <v/>
      </c>
      <c r="S38" s="13" t="str">
        <f>IF(R38="",IF(WEEKDAY(R36,1)=MOD($O$3,7)+1,R36,""),R38+1)</f>
        <v/>
      </c>
      <c r="T38" s="13" t="str">
        <f>IF(S38="",IF(WEEKDAY(R36,1)=MOD($O$3+1,7)+1,R36,""),S38+1)</f>
        <v/>
      </c>
      <c r="U38" s="13">
        <f>IF(T38="",IF(WEEKDAY(R36,1)=MOD($O$3+2,7)+1,R36,""),T38+1)</f>
        <v>44531</v>
      </c>
      <c r="V38" s="13">
        <f>IF(U38="",IF(WEEKDAY(R36,1)=MOD($O$3+3,7)+1,R36,""),U38+1)</f>
        <v>44532</v>
      </c>
      <c r="W38" s="13">
        <f>IF(V38="",IF(WEEKDAY(R36,1)=MOD($O$3+4,7)+1,R36,""),V38+1)</f>
        <v>44533</v>
      </c>
      <c r="X38" s="37">
        <f>IF(W38="",IF(WEEKDAY(R36,1)=MOD($O$3+5,7)+1,R36,""),W38+1)</f>
        <v>44534</v>
      </c>
      <c r="Y38" s="85"/>
    </row>
    <row r="39" spans="1:30" ht="18.75" x14ac:dyDescent="0.3">
      <c r="A39" s="88"/>
      <c r="B39" s="37">
        <f>IF(H38="","",IF(MONTH(H38+1)&lt;&gt;MONTH(H38),"",H38+1))</f>
        <v>44472</v>
      </c>
      <c r="C39" s="13">
        <f>IF(B39="","",IF(MONTH(B39+1)&lt;&gt;MONTH(B39),"",B39+1))</f>
        <v>44473</v>
      </c>
      <c r="D39" s="13">
        <f t="shared" ref="D39:D43" si="41">IF(C39="","",IF(MONTH(C39+1)&lt;&gt;MONTH(C39),"",C39+1))</f>
        <v>44474</v>
      </c>
      <c r="E39" s="13">
        <f t="shared" ref="E39:E43" si="42">IF(D39="","",IF(MONTH(D39+1)&lt;&gt;MONTH(D39),"",D39+1))</f>
        <v>44475</v>
      </c>
      <c r="F39" s="13">
        <f t="shared" ref="F39:F43" si="43">IF(E39="","",IF(MONTH(E39+1)&lt;&gt;MONTH(E39),"",E39+1))</f>
        <v>44476</v>
      </c>
      <c r="G39" s="13">
        <f t="shared" ref="G39:G43" si="44">IF(F39="","",IF(MONTH(F39+1)&lt;&gt;MONTH(F39),"",F39+1))</f>
        <v>44477</v>
      </c>
      <c r="H39" s="37">
        <f t="shared" ref="H39:H43" si="45">IF(G39="","",IF(MONTH(G39+1)&lt;&gt;MONTH(G39),"",G39+1))</f>
        <v>44478</v>
      </c>
      <c r="I39" s="8"/>
      <c r="J39" s="37">
        <f>IF(P38="","",IF(MONTH(P38+1)&lt;&gt;MONTH(P38),"",P38+1))</f>
        <v>44507</v>
      </c>
      <c r="K39" s="13">
        <f>IF(J39="","",IF(MONTH(J39+1)&lt;&gt;MONTH(J39),"",J39+1))</f>
        <v>44508</v>
      </c>
      <c r="L39" s="13">
        <f t="shared" ref="L39:L43" si="46">IF(K39="","",IF(MONTH(K39+1)&lt;&gt;MONTH(K39),"",K39+1))</f>
        <v>44509</v>
      </c>
      <c r="M39" s="13">
        <f t="shared" ref="M39:M43" si="47">IF(L39="","",IF(MONTH(L39+1)&lt;&gt;MONTH(L39),"",L39+1))</f>
        <v>44510</v>
      </c>
      <c r="N39" s="13">
        <f t="shared" ref="N39:N43" si="48">IF(M39="","",IF(MONTH(M39+1)&lt;&gt;MONTH(M39),"",M39+1))</f>
        <v>44511</v>
      </c>
      <c r="O39" s="13">
        <f t="shared" ref="O39:O43" si="49">IF(N39="","",IF(MONTH(N39+1)&lt;&gt;MONTH(N39),"",N39+1))</f>
        <v>44512</v>
      </c>
      <c r="P39" s="37">
        <f t="shared" ref="P39:P43" si="50">IF(O39="","",IF(MONTH(O39+1)&lt;&gt;MONTH(O39),"",O39+1))</f>
        <v>44513</v>
      </c>
      <c r="Q39" s="8"/>
      <c r="R39" s="37">
        <f>IF(X38="","",IF(MONTH(X38+1)&lt;&gt;MONTH(X38),"",X38+1))</f>
        <v>44535</v>
      </c>
      <c r="S39" s="13">
        <f>IF(R39="","",IF(MONTH(R39+1)&lt;&gt;MONTH(R39),"",R39+1))</f>
        <v>44536</v>
      </c>
      <c r="T39" s="13">
        <f t="shared" ref="T39:T43" si="51">IF(S39="","",IF(MONTH(S39+1)&lt;&gt;MONTH(S39),"",S39+1))</f>
        <v>44537</v>
      </c>
      <c r="U39" s="13">
        <f t="shared" ref="U39:U43" si="52">IF(T39="","",IF(MONTH(T39+1)&lt;&gt;MONTH(T39),"",T39+1))</f>
        <v>44538</v>
      </c>
      <c r="V39" s="13">
        <f t="shared" ref="V39:V43" si="53">IF(U39="","",IF(MONTH(U39+1)&lt;&gt;MONTH(U39),"",U39+1))</f>
        <v>44539</v>
      </c>
      <c r="W39" s="13">
        <f t="shared" ref="W39:W43" si="54">IF(V39="","",IF(MONTH(V39+1)&lt;&gt;MONTH(V39),"",V39+1))</f>
        <v>44540</v>
      </c>
      <c r="X39" s="37">
        <f t="shared" ref="X39:X43" si="55">IF(W39="","",IF(MONTH(W39+1)&lt;&gt;MONTH(W39),"",W39+1))</f>
        <v>44541</v>
      </c>
      <c r="Y39" s="85"/>
    </row>
    <row r="40" spans="1:30" ht="18.75" x14ac:dyDescent="0.3">
      <c r="A40" s="88"/>
      <c r="B40" s="37">
        <f>IF(H39="","",IF(MONTH(H39+1)&lt;&gt;MONTH(H39),"",H39+1))</f>
        <v>44479</v>
      </c>
      <c r="C40" s="13">
        <f>IF(B40="","",IF(MONTH(B40+1)&lt;&gt;MONTH(B40),"",B40+1))</f>
        <v>44480</v>
      </c>
      <c r="D40" s="13">
        <f t="shared" si="41"/>
        <v>44481</v>
      </c>
      <c r="E40" s="13">
        <f t="shared" si="42"/>
        <v>44482</v>
      </c>
      <c r="F40" s="13">
        <f t="shared" si="43"/>
        <v>44483</v>
      </c>
      <c r="G40" s="13">
        <f t="shared" si="44"/>
        <v>44484</v>
      </c>
      <c r="H40" s="37">
        <f t="shared" si="45"/>
        <v>44485</v>
      </c>
      <c r="I40" s="8"/>
      <c r="J40" s="37">
        <f>IF(P39="","",IF(MONTH(P39+1)&lt;&gt;MONTH(P39),"",P39+1))</f>
        <v>44514</v>
      </c>
      <c r="K40" s="13">
        <f>IF(J40="","",IF(MONTH(J40+1)&lt;&gt;MONTH(J40),"",J40+1))</f>
        <v>44515</v>
      </c>
      <c r="L40" s="13">
        <f t="shared" si="46"/>
        <v>44516</v>
      </c>
      <c r="M40" s="13">
        <f t="shared" si="47"/>
        <v>44517</v>
      </c>
      <c r="N40" s="13">
        <f t="shared" si="48"/>
        <v>44518</v>
      </c>
      <c r="O40" s="13">
        <f t="shared" si="49"/>
        <v>44519</v>
      </c>
      <c r="P40" s="37">
        <f t="shared" si="50"/>
        <v>44520</v>
      </c>
      <c r="Q40" s="8"/>
      <c r="R40" s="37">
        <f>IF(X39="","",IF(MONTH(X39+1)&lt;&gt;MONTH(X39),"",X39+1))</f>
        <v>44542</v>
      </c>
      <c r="S40" s="13">
        <f>IF(R40="","",IF(MONTH(R40+1)&lt;&gt;MONTH(R40),"",R40+1))</f>
        <v>44543</v>
      </c>
      <c r="T40" s="13">
        <f t="shared" si="51"/>
        <v>44544</v>
      </c>
      <c r="U40" s="13">
        <f t="shared" si="52"/>
        <v>44545</v>
      </c>
      <c r="V40" s="13">
        <f t="shared" si="53"/>
        <v>44546</v>
      </c>
      <c r="W40" s="13">
        <f t="shared" si="54"/>
        <v>44547</v>
      </c>
      <c r="X40" s="37">
        <f t="shared" si="55"/>
        <v>44548</v>
      </c>
      <c r="Y40" s="85"/>
    </row>
    <row r="41" spans="1:30" ht="18.75" x14ac:dyDescent="0.3">
      <c r="A41" s="88"/>
      <c r="B41" s="37">
        <f>IF(H40="","",IF(MONTH(H40+1)&lt;&gt;MONTH(H40),"",H40+1))</f>
        <v>44486</v>
      </c>
      <c r="C41" s="13">
        <f>IF(B41="","",IF(MONTH(B41+1)&lt;&gt;MONTH(B41),"",B41+1))</f>
        <v>44487</v>
      </c>
      <c r="D41" s="13">
        <f t="shared" si="41"/>
        <v>44488</v>
      </c>
      <c r="E41" s="13">
        <f t="shared" si="42"/>
        <v>44489</v>
      </c>
      <c r="F41" s="13">
        <f t="shared" si="43"/>
        <v>44490</v>
      </c>
      <c r="G41" s="13">
        <f t="shared" si="44"/>
        <v>44491</v>
      </c>
      <c r="H41" s="37">
        <f t="shared" si="45"/>
        <v>44492</v>
      </c>
      <c r="I41" s="8"/>
      <c r="J41" s="37">
        <f>IF(P40="","",IF(MONTH(P40+1)&lt;&gt;MONTH(P40),"",P40+1))</f>
        <v>44521</v>
      </c>
      <c r="K41" s="13">
        <f>IF(J41="","",IF(MONTH(J41+1)&lt;&gt;MONTH(J41),"",J41+1))</f>
        <v>44522</v>
      </c>
      <c r="L41" s="13">
        <f t="shared" si="46"/>
        <v>44523</v>
      </c>
      <c r="M41" s="13">
        <f t="shared" si="47"/>
        <v>44524</v>
      </c>
      <c r="N41" s="13">
        <f t="shared" si="48"/>
        <v>44525</v>
      </c>
      <c r="O41" s="13">
        <f t="shared" si="49"/>
        <v>44526</v>
      </c>
      <c r="P41" s="37">
        <f t="shared" si="50"/>
        <v>44527</v>
      </c>
      <c r="Q41" s="8"/>
      <c r="R41" s="37">
        <f>IF(X40="","",IF(MONTH(X40+1)&lt;&gt;MONTH(X40),"",X40+1))</f>
        <v>44549</v>
      </c>
      <c r="S41" s="13">
        <f>IF(R41="","",IF(MONTH(R41+1)&lt;&gt;MONTH(R41),"",R41+1))</f>
        <v>44550</v>
      </c>
      <c r="T41" s="13">
        <f t="shared" si="51"/>
        <v>44551</v>
      </c>
      <c r="U41" s="13">
        <f t="shared" si="52"/>
        <v>44552</v>
      </c>
      <c r="V41" s="13">
        <f t="shared" si="53"/>
        <v>44553</v>
      </c>
      <c r="W41" s="13">
        <f t="shared" si="54"/>
        <v>44554</v>
      </c>
      <c r="X41" s="37">
        <f t="shared" si="55"/>
        <v>44555</v>
      </c>
      <c r="Y41" s="85"/>
    </row>
    <row r="42" spans="1:30" ht="18.75" x14ac:dyDescent="0.3">
      <c r="A42" s="88"/>
      <c r="B42" s="37">
        <f>IF(H41="","",IF(MONTH(H41+1)&lt;&gt;MONTH(H41),"",H41+1))</f>
        <v>44493</v>
      </c>
      <c r="C42" s="13">
        <f>IF(B42="","",IF(MONTH(B42+1)&lt;&gt;MONTH(B42),"",B42+1))</f>
        <v>44494</v>
      </c>
      <c r="D42" s="13">
        <f t="shared" si="41"/>
        <v>44495</v>
      </c>
      <c r="E42" s="13">
        <f t="shared" si="42"/>
        <v>44496</v>
      </c>
      <c r="F42" s="13">
        <f t="shared" si="43"/>
        <v>44497</v>
      </c>
      <c r="G42" s="13">
        <f t="shared" si="44"/>
        <v>44498</v>
      </c>
      <c r="H42" s="13">
        <f t="shared" si="45"/>
        <v>44499</v>
      </c>
      <c r="I42" s="8"/>
      <c r="J42" s="37">
        <f>IF(P41="","",IF(MONTH(P41+1)&lt;&gt;MONTH(P41),"",P41+1))</f>
        <v>44528</v>
      </c>
      <c r="K42" s="13">
        <f>IF(J42="","",IF(MONTH(J42+1)&lt;&gt;MONTH(J42),"",J42+1))</f>
        <v>44529</v>
      </c>
      <c r="L42" s="13">
        <f t="shared" si="46"/>
        <v>44530</v>
      </c>
      <c r="M42" s="13" t="str">
        <f t="shared" si="47"/>
        <v/>
      </c>
      <c r="N42" s="13" t="str">
        <f t="shared" si="48"/>
        <v/>
      </c>
      <c r="O42" s="13" t="str">
        <f t="shared" si="49"/>
        <v/>
      </c>
      <c r="P42" s="37" t="str">
        <f t="shared" si="50"/>
        <v/>
      </c>
      <c r="Q42" s="8"/>
      <c r="R42" s="37">
        <f>IF(X41="","",IF(MONTH(X41+1)&lt;&gt;MONTH(X41),"",X41+1))</f>
        <v>44556</v>
      </c>
      <c r="S42" s="13">
        <f>IF(R42="","",IF(MONTH(R42+1)&lt;&gt;MONTH(R42),"",R42+1))</f>
        <v>44557</v>
      </c>
      <c r="T42" s="13">
        <f t="shared" si="51"/>
        <v>44558</v>
      </c>
      <c r="U42" s="13">
        <f t="shared" si="52"/>
        <v>44559</v>
      </c>
      <c r="V42" s="13">
        <f t="shared" si="53"/>
        <v>44560</v>
      </c>
      <c r="W42" s="13">
        <f t="shared" si="54"/>
        <v>44561</v>
      </c>
      <c r="X42" s="13" t="str">
        <f t="shared" si="55"/>
        <v/>
      </c>
      <c r="Y42" s="85"/>
    </row>
    <row r="43" spans="1:30" ht="20.25" customHeight="1" thickBot="1" x14ac:dyDescent="0.35">
      <c r="A43" s="88"/>
      <c r="B43" s="13">
        <f>IF(H42="","",IF(MONTH(H42+1)&lt;&gt;MONTH(H42),"",H42+1))</f>
        <v>44500</v>
      </c>
      <c r="C43" s="13" t="str">
        <f>IF(B43="","",IF(MONTH(B43+1)&lt;&gt;MONTH(B43),"",B43+1))</f>
        <v/>
      </c>
      <c r="D43" s="13" t="str">
        <f t="shared" si="41"/>
        <v/>
      </c>
      <c r="E43" s="13" t="str">
        <f t="shared" si="42"/>
        <v/>
      </c>
      <c r="F43" s="13" t="str">
        <f t="shared" si="43"/>
        <v/>
      </c>
      <c r="G43" s="13" t="str">
        <f t="shared" si="44"/>
        <v/>
      </c>
      <c r="H43" s="13" t="str">
        <f t="shared" si="45"/>
        <v/>
      </c>
      <c r="I43" s="8"/>
      <c r="J43" s="13" t="str">
        <f>IF(P42="","",IF(MONTH(P42+1)&lt;&gt;MONTH(P42),"",P42+1))</f>
        <v/>
      </c>
      <c r="K43" s="13" t="str">
        <f>IF(J43="","",IF(MONTH(J43+1)&lt;&gt;MONTH(J43),"",J43+1))</f>
        <v/>
      </c>
      <c r="L43" s="13" t="str">
        <f t="shared" si="46"/>
        <v/>
      </c>
      <c r="M43" s="13" t="str">
        <f t="shared" si="47"/>
        <v/>
      </c>
      <c r="N43" s="13" t="str">
        <f t="shared" si="48"/>
        <v/>
      </c>
      <c r="O43" s="13" t="str">
        <f t="shared" si="49"/>
        <v/>
      </c>
      <c r="P43" s="13" t="str">
        <f t="shared" si="50"/>
        <v/>
      </c>
      <c r="Q43" s="8"/>
      <c r="R43" s="13" t="str">
        <f>IF(X42="","",IF(MONTH(X42+1)&lt;&gt;MONTH(X42),"",X42+1))</f>
        <v/>
      </c>
      <c r="S43" s="13" t="str">
        <f>IF(R43="","",IF(MONTH(R43+1)&lt;&gt;MONTH(R43),"",R43+1))</f>
        <v/>
      </c>
      <c r="T43" s="13" t="str">
        <f t="shared" si="51"/>
        <v/>
      </c>
      <c r="U43" s="13" t="str">
        <f t="shared" si="52"/>
        <v/>
      </c>
      <c r="V43" s="13" t="str">
        <f t="shared" si="53"/>
        <v/>
      </c>
      <c r="W43" s="13" t="str">
        <f t="shared" si="54"/>
        <v/>
      </c>
      <c r="X43" s="13" t="str">
        <f t="shared" si="55"/>
        <v/>
      </c>
      <c r="Y43" s="85"/>
    </row>
    <row r="44" spans="1:30" ht="25.5" customHeight="1" x14ac:dyDescent="0.2">
      <c r="A44" s="84"/>
      <c r="B44" s="11"/>
      <c r="C44" s="11"/>
      <c r="D44" s="4"/>
      <c r="E44" s="146" t="s">
        <v>23</v>
      </c>
      <c r="F44" s="147"/>
      <c r="G44" s="147"/>
      <c r="H44" s="147"/>
      <c r="I44" s="147"/>
      <c r="J44" s="147"/>
      <c r="K44" s="147"/>
      <c r="L44" s="147"/>
      <c r="M44" s="147"/>
      <c r="N44" s="147"/>
      <c r="O44" s="147"/>
      <c r="P44" s="147"/>
      <c r="Q44" s="147"/>
      <c r="R44" s="147"/>
      <c r="S44" s="147"/>
      <c r="T44" s="147"/>
      <c r="U44" s="148"/>
      <c r="V44" s="11"/>
      <c r="W44" s="11"/>
      <c r="X44" s="11"/>
      <c r="Y44" s="85"/>
    </row>
    <row r="45" spans="1:30" ht="33" customHeight="1" x14ac:dyDescent="0.25">
      <c r="A45" s="84"/>
      <c r="B45" s="11"/>
      <c r="C45" s="11"/>
      <c r="D45" s="4"/>
      <c r="E45" s="100"/>
      <c r="F45" s="70"/>
      <c r="G45" s="99"/>
      <c r="H45" s="151" t="s">
        <v>49</v>
      </c>
      <c r="I45" s="151"/>
      <c r="J45" s="151"/>
      <c r="K45" s="151"/>
      <c r="L45" s="151"/>
      <c r="M45" s="71"/>
      <c r="N45" s="72"/>
      <c r="O45" s="99"/>
      <c r="P45" s="99"/>
      <c r="Q45" s="99"/>
      <c r="R45" s="99"/>
      <c r="S45" s="99"/>
      <c r="T45" s="99" t="s">
        <v>15</v>
      </c>
      <c r="U45" s="101"/>
      <c r="V45" s="11"/>
      <c r="W45" s="11"/>
      <c r="X45" s="11"/>
      <c r="Y45" s="85"/>
      <c r="AB45" s="63"/>
      <c r="AC45" s="63"/>
      <c r="AD45" s="63"/>
    </row>
    <row r="46" spans="1:30" ht="33" customHeight="1" x14ac:dyDescent="0.25">
      <c r="A46" s="84"/>
      <c r="B46" s="11"/>
      <c r="C46" s="11"/>
      <c r="D46" s="4"/>
      <c r="E46" s="100"/>
      <c r="F46" s="73"/>
      <c r="G46" s="99"/>
      <c r="H46" s="151" t="s">
        <v>50</v>
      </c>
      <c r="I46" s="151"/>
      <c r="J46" s="151"/>
      <c r="K46" s="151"/>
      <c r="L46" s="151"/>
      <c r="M46" s="71"/>
      <c r="N46" s="128"/>
      <c r="O46" s="99"/>
      <c r="P46" s="99"/>
      <c r="Q46" s="99"/>
      <c r="R46" s="99"/>
      <c r="S46" s="99"/>
      <c r="T46" s="99" t="s">
        <v>16</v>
      </c>
      <c r="U46" s="101"/>
      <c r="V46" s="11"/>
      <c r="W46" s="11"/>
      <c r="X46" s="11"/>
      <c r="Y46" s="85"/>
      <c r="AB46" s="63"/>
      <c r="AC46" s="63"/>
      <c r="AD46" s="63"/>
    </row>
    <row r="47" spans="1:30" ht="33" customHeight="1" x14ac:dyDescent="0.25">
      <c r="A47" s="84"/>
      <c r="B47" s="11"/>
      <c r="C47" s="11"/>
      <c r="D47" s="4"/>
      <c r="E47" s="100"/>
      <c r="F47" s="74"/>
      <c r="G47" s="99"/>
      <c r="H47" s="99"/>
      <c r="I47" s="99"/>
      <c r="J47" s="99"/>
      <c r="L47" s="99" t="s">
        <v>11</v>
      </c>
      <c r="M47" s="71"/>
      <c r="N47" s="78"/>
      <c r="O47" s="99"/>
      <c r="P47" s="99"/>
      <c r="Q47" s="99"/>
      <c r="R47" s="99"/>
      <c r="T47" s="99" t="s">
        <v>13</v>
      </c>
      <c r="U47" s="101"/>
      <c r="V47" s="11"/>
      <c r="W47" s="11"/>
      <c r="X47" s="11"/>
      <c r="Y47" s="85"/>
      <c r="AB47" s="63"/>
      <c r="AC47" s="63"/>
      <c r="AD47" s="63"/>
    </row>
    <row r="48" spans="1:30" s="5" customFormat="1" ht="31.5" customHeight="1" x14ac:dyDescent="0.3">
      <c r="A48" s="88"/>
      <c r="B48" s="76"/>
      <c r="C48" s="76"/>
      <c r="D48" s="76"/>
      <c r="E48" s="102"/>
      <c r="F48" s="77"/>
      <c r="G48" s="99"/>
      <c r="H48" s="99"/>
      <c r="I48" s="99"/>
      <c r="J48" s="99"/>
      <c r="L48" s="99" t="s">
        <v>12</v>
      </c>
      <c r="M48" s="71"/>
      <c r="N48" s="55"/>
      <c r="O48" s="99"/>
      <c r="P48" s="99"/>
      <c r="Q48" s="99"/>
      <c r="R48" s="99"/>
      <c r="T48" s="99" t="s">
        <v>41</v>
      </c>
      <c r="U48" s="103"/>
      <c r="V48" s="76"/>
      <c r="W48" s="76"/>
      <c r="X48" s="76"/>
      <c r="Y48" s="87"/>
      <c r="AB48" s="63"/>
      <c r="AC48" s="63"/>
      <c r="AD48" s="63"/>
    </row>
    <row r="49" spans="1:30" s="10" customFormat="1" ht="28.5" customHeight="1" x14ac:dyDescent="0.25">
      <c r="A49" s="92"/>
      <c r="B49" s="79"/>
      <c r="C49" s="79"/>
      <c r="D49" s="79"/>
      <c r="E49" s="106"/>
      <c r="F49" s="75"/>
      <c r="G49" s="99"/>
      <c r="H49" s="151" t="s">
        <v>17</v>
      </c>
      <c r="I49" s="151"/>
      <c r="J49" s="151"/>
      <c r="K49" s="151"/>
      <c r="L49" s="151"/>
      <c r="M49" s="71"/>
      <c r="N49" s="127"/>
      <c r="O49" s="99"/>
      <c r="P49" s="151" t="s">
        <v>43</v>
      </c>
      <c r="Q49" s="151"/>
      <c r="R49" s="151"/>
      <c r="S49" s="151"/>
      <c r="T49" s="151"/>
      <c r="U49" s="107"/>
      <c r="V49" s="79"/>
      <c r="W49" s="79"/>
      <c r="X49" s="79"/>
      <c r="Y49" s="90"/>
      <c r="AB49" s="65"/>
      <c r="AC49" s="65"/>
      <c r="AD49" s="65"/>
    </row>
    <row r="50" spans="1:30" s="10" customFormat="1" ht="36" customHeight="1" x14ac:dyDescent="0.25">
      <c r="A50" s="92"/>
      <c r="B50" s="79"/>
      <c r="C50" s="79"/>
      <c r="D50" s="79"/>
      <c r="E50" s="106"/>
      <c r="F50" s="125"/>
      <c r="G50" s="99"/>
      <c r="H50" s="151" t="s">
        <v>40</v>
      </c>
      <c r="I50" s="151"/>
      <c r="J50" s="151"/>
      <c r="K50" s="151"/>
      <c r="L50" s="151"/>
      <c r="M50" s="71"/>
      <c r="N50" s="118"/>
      <c r="O50" s="99"/>
      <c r="P50" s="151" t="s">
        <v>44</v>
      </c>
      <c r="Q50" s="151"/>
      <c r="R50" s="151"/>
      <c r="S50" s="151"/>
      <c r="T50" s="151"/>
      <c r="U50" s="107"/>
      <c r="V50" s="79"/>
      <c r="W50" s="79"/>
      <c r="X50" s="79"/>
      <c r="Y50" s="90"/>
      <c r="AB50" s="65"/>
      <c r="AC50" s="65"/>
      <c r="AD50" s="65"/>
    </row>
    <row r="51" spans="1:30" s="7" customFormat="1" ht="26.25" customHeight="1" x14ac:dyDescent="0.3">
      <c r="A51" s="91"/>
      <c r="B51" s="8"/>
      <c r="C51" s="8"/>
      <c r="D51" s="8"/>
      <c r="E51" s="104"/>
      <c r="F51" s="120"/>
      <c r="G51" s="99"/>
      <c r="H51" s="99"/>
      <c r="I51" s="99"/>
      <c r="J51" s="99"/>
      <c r="L51" s="99" t="s">
        <v>36</v>
      </c>
      <c r="M51" s="71"/>
      <c r="N51" s="122"/>
      <c r="O51" s="99"/>
      <c r="P51" s="99"/>
      <c r="Q51" s="99"/>
      <c r="R51" s="99"/>
      <c r="S51" s="99"/>
      <c r="T51" s="99" t="s">
        <v>42</v>
      </c>
      <c r="U51" s="105"/>
      <c r="V51" s="8"/>
      <c r="W51" s="8"/>
      <c r="X51" s="8"/>
      <c r="Y51" s="89"/>
      <c r="AB51" s="64"/>
      <c r="AC51" s="64"/>
      <c r="AD51" s="64"/>
    </row>
    <row r="52" spans="1:30" s="7" customFormat="1" ht="27.75" customHeight="1" x14ac:dyDescent="0.3">
      <c r="A52" s="91"/>
      <c r="B52" s="8"/>
      <c r="C52" s="8"/>
      <c r="D52" s="8"/>
      <c r="E52" s="104"/>
      <c r="F52" s="117"/>
      <c r="G52" s="99"/>
      <c r="H52" s="99"/>
      <c r="I52" s="99"/>
      <c r="J52" s="99"/>
      <c r="L52" s="99" t="s">
        <v>20</v>
      </c>
      <c r="M52" s="71"/>
      <c r="U52" s="105"/>
      <c r="V52" s="8"/>
      <c r="W52" s="8"/>
      <c r="X52" s="8"/>
      <c r="Y52" s="89"/>
      <c r="AB52" s="64"/>
    </row>
    <row r="53" spans="1:30" s="10" customFormat="1" ht="18" customHeight="1" thickBot="1" x14ac:dyDescent="0.3">
      <c r="A53" s="92"/>
      <c r="B53" s="79"/>
      <c r="C53" s="79"/>
      <c r="D53" s="79"/>
      <c r="E53" s="108"/>
      <c r="F53" s="109"/>
      <c r="G53" s="109"/>
      <c r="H53" s="109"/>
      <c r="I53" s="109"/>
      <c r="J53" s="109"/>
      <c r="K53" s="109"/>
      <c r="L53" s="109"/>
      <c r="M53" s="109"/>
      <c r="N53" s="109"/>
      <c r="O53" s="109"/>
      <c r="P53" s="110"/>
      <c r="Q53" s="111"/>
      <c r="R53" s="109"/>
      <c r="S53" s="109"/>
      <c r="T53" s="109"/>
      <c r="U53" s="112"/>
      <c r="V53" s="79"/>
      <c r="W53" s="79"/>
      <c r="X53" s="79"/>
      <c r="Y53" s="90"/>
    </row>
    <row r="54" spans="1:30" s="10" customFormat="1" ht="18" customHeight="1" x14ac:dyDescent="0.25">
      <c r="A54" s="92"/>
      <c r="B54" s="79"/>
      <c r="C54" s="79"/>
      <c r="D54" s="79"/>
      <c r="E54" s="79"/>
      <c r="F54" s="79"/>
      <c r="G54" s="79"/>
      <c r="H54" s="79"/>
      <c r="I54" s="79"/>
      <c r="J54" s="79"/>
      <c r="K54" s="79"/>
      <c r="L54" s="79"/>
      <c r="M54" s="79"/>
      <c r="N54" s="79"/>
      <c r="O54" s="79"/>
      <c r="P54" s="71"/>
      <c r="Q54" s="8"/>
      <c r="R54" s="79"/>
      <c r="S54" s="79"/>
      <c r="T54" s="79"/>
      <c r="U54" s="79"/>
      <c r="V54" s="79"/>
      <c r="W54" s="79"/>
      <c r="X54" s="79"/>
      <c r="Y54" s="90"/>
    </row>
    <row r="55" spans="1:30" s="10" customFormat="1" ht="18" customHeight="1" x14ac:dyDescent="0.25">
      <c r="A55" s="92"/>
      <c r="B55" s="79"/>
      <c r="C55" s="79"/>
      <c r="D55" s="79"/>
      <c r="E55" s="79"/>
      <c r="F55" s="79"/>
      <c r="G55" s="79"/>
      <c r="H55" s="79"/>
      <c r="I55" s="79"/>
      <c r="J55" s="79"/>
      <c r="K55" s="79"/>
      <c r="L55" s="79"/>
      <c r="M55" s="79"/>
      <c r="N55" s="79"/>
      <c r="O55" s="79"/>
      <c r="P55" s="71"/>
      <c r="Q55" s="8"/>
      <c r="R55" s="79"/>
      <c r="S55" s="79"/>
      <c r="T55" s="79"/>
      <c r="U55" s="79"/>
      <c r="V55" s="79"/>
      <c r="W55" s="79"/>
      <c r="X55" s="79"/>
      <c r="Y55" s="90"/>
    </row>
    <row r="56" spans="1:30" s="10" customFormat="1" ht="18" customHeight="1" x14ac:dyDescent="0.25">
      <c r="A56" s="92"/>
      <c r="B56" s="79"/>
      <c r="C56" s="79"/>
      <c r="D56" s="79"/>
      <c r="E56" s="79"/>
      <c r="F56" s="79"/>
      <c r="G56" s="79"/>
      <c r="H56" s="79"/>
      <c r="I56" s="79"/>
      <c r="J56" s="79"/>
      <c r="K56" s="79"/>
      <c r="L56" s="79"/>
      <c r="M56" s="79"/>
      <c r="N56" s="79"/>
      <c r="O56" s="79"/>
      <c r="P56" s="71"/>
      <c r="Q56" s="8"/>
      <c r="R56" s="79"/>
      <c r="S56" s="79"/>
      <c r="T56" s="79"/>
      <c r="U56" s="79"/>
      <c r="V56" s="79"/>
      <c r="W56" s="79"/>
      <c r="X56" s="79"/>
      <c r="Y56" s="90"/>
    </row>
    <row r="57" spans="1:30" s="10" customFormat="1" ht="18" customHeight="1" x14ac:dyDescent="0.25">
      <c r="A57" s="92"/>
      <c r="B57" s="79"/>
      <c r="C57" s="79"/>
      <c r="D57" s="79"/>
      <c r="E57" s="79"/>
      <c r="F57" s="79"/>
      <c r="G57" s="79"/>
      <c r="H57" s="79"/>
      <c r="I57" s="79"/>
      <c r="J57" s="79"/>
      <c r="K57" s="79"/>
      <c r="L57" s="79"/>
      <c r="M57" s="79"/>
      <c r="N57" s="79"/>
      <c r="O57" s="79"/>
      <c r="P57" s="71"/>
      <c r="Q57" s="8"/>
      <c r="R57" s="79"/>
      <c r="S57" s="79"/>
      <c r="T57" s="79"/>
      <c r="U57" s="79"/>
      <c r="V57" s="79"/>
      <c r="W57" s="79"/>
      <c r="X57" s="79"/>
      <c r="Y57" s="90"/>
    </row>
    <row r="58" spans="1:30" ht="18" customHeight="1" x14ac:dyDescent="0.2">
      <c r="A58" s="84"/>
      <c r="B58" s="11"/>
      <c r="C58" s="11"/>
      <c r="D58" s="11"/>
      <c r="E58" s="11"/>
      <c r="F58" s="11"/>
      <c r="G58" s="11"/>
      <c r="H58" s="11"/>
      <c r="I58" s="11"/>
      <c r="J58" s="11"/>
      <c r="K58" s="11"/>
      <c r="L58" s="11"/>
      <c r="M58" s="11"/>
      <c r="N58" s="11"/>
      <c r="O58" s="11"/>
      <c r="P58" s="11"/>
      <c r="Q58" s="11"/>
      <c r="R58" s="11"/>
      <c r="S58" s="11"/>
      <c r="T58" s="11"/>
      <c r="U58" s="11"/>
      <c r="V58" s="11"/>
      <c r="W58" s="11"/>
      <c r="X58" s="11"/>
      <c r="Y58" s="85"/>
    </row>
    <row r="59" spans="1:30" s="26" customFormat="1" ht="18" customHeight="1" x14ac:dyDescent="0.2">
      <c r="A59" s="137" t="s">
        <v>21</v>
      </c>
      <c r="B59" s="138"/>
      <c r="C59" s="138"/>
      <c r="D59" s="138"/>
      <c r="E59" s="138"/>
      <c r="F59" s="138"/>
      <c r="G59" s="138"/>
      <c r="H59" s="138"/>
      <c r="I59" s="138"/>
      <c r="J59" s="138"/>
      <c r="K59" s="138"/>
      <c r="L59" s="138"/>
      <c r="M59" s="138"/>
      <c r="N59" s="138"/>
      <c r="O59" s="138"/>
      <c r="P59" s="138"/>
      <c r="Q59" s="138"/>
      <c r="R59" s="138"/>
      <c r="S59" s="138"/>
      <c r="T59" s="138"/>
      <c r="U59" s="138"/>
      <c r="V59" s="138"/>
      <c r="W59" s="138"/>
      <c r="X59" s="138"/>
      <c r="Y59" s="139"/>
    </row>
    <row r="60" spans="1:30" s="5" customFormat="1" ht="21" customHeight="1" x14ac:dyDescent="0.3">
      <c r="A60" s="140" t="s">
        <v>22</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2"/>
    </row>
    <row r="61" spans="1:30" s="5" customFormat="1" ht="21" customHeight="1" x14ac:dyDescent="0.4">
      <c r="A61" s="88"/>
      <c r="B61" s="76"/>
      <c r="C61" s="76"/>
      <c r="D61" s="76"/>
      <c r="E61" s="76"/>
      <c r="F61" s="76"/>
      <c r="G61" s="76"/>
      <c r="H61" s="76"/>
      <c r="I61" s="6"/>
      <c r="K61" s="93" t="s">
        <v>18</v>
      </c>
      <c r="M61" s="76"/>
      <c r="N61" s="76"/>
      <c r="O61" s="76"/>
      <c r="P61" s="76"/>
      <c r="Q61" s="76"/>
      <c r="R61" s="76"/>
      <c r="S61" s="76"/>
      <c r="T61" s="76"/>
      <c r="U61" s="76"/>
      <c r="V61" s="76"/>
      <c r="W61" s="76"/>
      <c r="X61" s="76"/>
      <c r="Y61" s="87"/>
    </row>
    <row r="62" spans="1:30" s="7" customFormat="1" ht="27.75" customHeight="1" thickBot="1" x14ac:dyDescent="0.25">
      <c r="A62" s="143" t="s">
        <v>19</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5"/>
    </row>
    <row r="63" spans="1:30" s="10" customFormat="1" ht="18" customHeight="1" thickTop="1" x14ac:dyDescent="0.25">
      <c r="I63" s="8"/>
    </row>
    <row r="64" spans="1:30" s="10" customFormat="1" ht="18" customHeight="1" x14ac:dyDescent="0.25">
      <c r="I64" s="8"/>
    </row>
    <row r="65" spans="2:24" s="10" customFormat="1" ht="18" customHeight="1" x14ac:dyDescent="0.25">
      <c r="I65" s="8"/>
    </row>
    <row r="66" spans="2:24" s="10" customFormat="1" ht="18" customHeight="1" x14ac:dyDescent="0.25">
      <c r="I66" s="8"/>
    </row>
    <row r="67" spans="2:24" s="10" customFormat="1" ht="18" customHeight="1" x14ac:dyDescent="0.25">
      <c r="I67" s="8"/>
    </row>
    <row r="68" spans="2:24" s="10" customFormat="1" ht="18" customHeight="1" x14ac:dyDescent="0.25">
      <c r="I68" s="8"/>
    </row>
    <row r="69" spans="2:24" x14ac:dyDescent="0.2">
      <c r="B69" s="11"/>
      <c r="C69" s="11"/>
      <c r="D69" s="11"/>
      <c r="E69" s="11"/>
      <c r="F69" s="11"/>
      <c r="G69" s="11"/>
      <c r="H69" s="11"/>
      <c r="I69" s="11"/>
      <c r="J69" s="11"/>
      <c r="K69" s="11"/>
      <c r="L69" s="11"/>
      <c r="M69" s="11"/>
      <c r="N69" s="11"/>
      <c r="O69" s="11"/>
      <c r="P69" s="11"/>
      <c r="Q69" s="11"/>
      <c r="R69" s="11"/>
      <c r="S69" s="11"/>
      <c r="T69" s="11"/>
      <c r="U69" s="11"/>
      <c r="V69" s="11"/>
      <c r="W69" s="11"/>
      <c r="X69" s="11"/>
    </row>
    <row r="70" spans="2:24" x14ac:dyDescent="0.2">
      <c r="I70" s="11"/>
      <c r="Q70" s="11"/>
    </row>
    <row r="71" spans="2:24" s="3" customFormat="1" ht="15" customHeight="1" x14ac:dyDescent="0.2">
      <c r="I71" s="11"/>
      <c r="Q71" s="12"/>
    </row>
    <row r="72" spans="2:24" ht="13.5" customHeight="1" x14ac:dyDescent="0.2">
      <c r="I72" s="11"/>
      <c r="Q72" s="11"/>
    </row>
    <row r="73" spans="2:24" ht="13.5" customHeight="1" x14ac:dyDescent="0.2">
      <c r="I73" s="11"/>
      <c r="Q73" s="11"/>
    </row>
    <row r="74" spans="2:24" ht="13.5" customHeight="1" x14ac:dyDescent="0.2">
      <c r="I74" s="11"/>
      <c r="Q74" s="11"/>
    </row>
    <row r="75" spans="2:24" ht="13.5" customHeight="1" x14ac:dyDescent="0.2">
      <c r="I75" s="11"/>
      <c r="Q75" s="11"/>
    </row>
    <row r="76" spans="2:24" ht="13.5" customHeight="1" x14ac:dyDescent="0.2">
      <c r="I76" s="11"/>
      <c r="Q76" s="11"/>
    </row>
    <row r="77" spans="2:24" ht="13.5" customHeight="1" x14ac:dyDescent="0.2">
      <c r="I77" s="11"/>
      <c r="Q77" s="11"/>
    </row>
    <row r="78" spans="2:24" x14ac:dyDescent="0.2">
      <c r="B78" s="4"/>
      <c r="C78" s="4"/>
      <c r="D78" s="4"/>
      <c r="E78" s="4"/>
      <c r="F78" s="4"/>
      <c r="G78" s="4"/>
      <c r="H78" s="4"/>
      <c r="I78" s="4"/>
      <c r="J78" s="4"/>
      <c r="K78" s="4"/>
      <c r="L78" s="4"/>
      <c r="M78" s="4"/>
      <c r="N78" s="4"/>
      <c r="O78" s="4"/>
      <c r="P78" s="4"/>
      <c r="Q78" s="4"/>
      <c r="R78" s="4"/>
      <c r="S78" s="4"/>
      <c r="T78" s="4"/>
      <c r="U78" s="4"/>
      <c r="V78" s="4"/>
      <c r="W78" s="4"/>
      <c r="X78" s="4"/>
    </row>
  </sheetData>
  <dataConsolidate/>
  <mergeCells count="29">
    <mergeCell ref="H50:L50"/>
    <mergeCell ref="H45:L45"/>
    <mergeCell ref="AA10:AA15"/>
    <mergeCell ref="B27:H27"/>
    <mergeCell ref="J27:P27"/>
    <mergeCell ref="R27:X27"/>
    <mergeCell ref="R18:X18"/>
    <mergeCell ref="H46:L46"/>
    <mergeCell ref="A1:Y1"/>
    <mergeCell ref="D3:F3"/>
    <mergeCell ref="J3:K3"/>
    <mergeCell ref="O3:P3"/>
    <mergeCell ref="B6:X6"/>
    <mergeCell ref="A59:Y59"/>
    <mergeCell ref="A60:Y60"/>
    <mergeCell ref="A62:Y62"/>
    <mergeCell ref="E44:U44"/>
    <mergeCell ref="B7:X7"/>
    <mergeCell ref="B36:H36"/>
    <mergeCell ref="J36:P36"/>
    <mergeCell ref="R36:X36"/>
    <mergeCell ref="P50:T50"/>
    <mergeCell ref="H49:L49"/>
    <mergeCell ref="P49:T49"/>
    <mergeCell ref="B9:H9"/>
    <mergeCell ref="J9:P9"/>
    <mergeCell ref="R9:X9"/>
    <mergeCell ref="B18:H18"/>
    <mergeCell ref="J18:P18"/>
  </mergeCells>
  <conditionalFormatting sqref="B11:H16 J11:P16 R11:X16 B20:H25 J20:P25 R20:X25 B29:H34 J29:P34 R29:X34 B38:H43 J38:P43 R38:X43">
    <cfRule type="expression" dxfId="15" priority="30">
      <formula>OR(WEEKDAY(B11,1)=1,WEEKDAY(B11,1)=7)</formula>
    </cfRule>
  </conditionalFormatting>
  <conditionalFormatting sqref="B11:X17 B37:X42 B28:X35 B19:X26">
    <cfRule type="expression" priority="29">
      <formula>MATCH(B11,maintenance,0)</formula>
    </cfRule>
  </conditionalFormatting>
  <conditionalFormatting sqref="B11:X17 B19:X26 B37:X42 B28:X35">
    <cfRule type="expression" dxfId="14" priority="5">
      <formula>MATCH(B11,Playground_check,0)</formula>
    </cfRule>
    <cfRule type="expression" dxfId="13" priority="7">
      <formula>MATCH(B11,Floor_Cleaning,0)</formula>
    </cfRule>
    <cfRule type="expression" dxfId="12" priority="8">
      <formula>MATCH(B11,Airconditioning_service,0)</formula>
    </cfRule>
    <cfRule type="expression" dxfId="11" priority="9">
      <formula>MATCH(B11,Backflow_test,0)</formula>
    </cfRule>
    <cfRule type="expression" dxfId="10" priority="10">
      <formula>MATCH(B11,Gutter_Clean,0)</formula>
    </cfRule>
    <cfRule type="expression" dxfId="9" priority="11">
      <formula>MATCH(B11,Pest_control,0)</formula>
    </cfRule>
    <cfRule type="expression" dxfId="8" priority="12">
      <formula>MATCH(B11,Bark_pit_top_up,0)</formula>
    </cfRule>
    <cfRule type="expression" dxfId="7" priority="13">
      <formula>MATCH(B11,TMV_Test,0)</formula>
    </cfRule>
    <cfRule type="expression" dxfId="6" priority="14">
      <formula>MATCH(B11,Sandpit_topup,0)</formula>
    </cfRule>
    <cfRule type="expression" dxfId="5" priority="15">
      <formula>MATCH(B11,Gardening_Maintenance,0)</formula>
    </cfRule>
    <cfRule type="expression" dxfId="4" priority="16">
      <formula>MATCH(B11,General_Maintenance,0)</formula>
    </cfRule>
  </conditionalFormatting>
  <printOptions horizontalCentered="1"/>
  <pageMargins left="0.35" right="0.35" top="0.4" bottom="0.4" header="0.25" footer="0.25"/>
  <pageSetup scale="67"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 id="{FD0CEC25-3E39-4B1A-BEF0-489ADE6D2401}">
            <xm:f>MATCH(B11,'STEP ONE Calculator'!$I$39:$BH$39,0)</xm:f>
            <x14:dxf>
              <font>
                <color theme="0"/>
              </font>
              <fill>
                <patternFill>
                  <bgColor rgb="FF0066FF"/>
                </patternFill>
              </fill>
            </x14:dxf>
          </x14:cfRule>
          <x14:cfRule type="expression" priority="3" id="{428ACD4F-D227-409F-AF41-9D7F65CB9E20}">
            <xm:f>MATCH(B11,'STEP ONE Calculator'!$I$38:$BH$38,0)</xm:f>
            <x14:dxf>
              <fill>
                <patternFill>
                  <bgColor rgb="FFEBE6FE"/>
                </patternFill>
              </fill>
            </x14:dxf>
          </x14:cfRule>
          <x14:cfRule type="expression" priority="4" id="{8DB7C095-5517-4558-9E0A-2CEA2ECF05AD}">
            <xm:f>MATCH(B11,'STEP ONE Calculator'!$I$37:$BH$37,0)</xm:f>
            <x14:dxf>
              <font>
                <color theme="0"/>
              </font>
              <fill>
                <patternFill>
                  <bgColor rgb="FFFF0000"/>
                </patternFill>
              </fill>
            </x14:dxf>
          </x14:cfRule>
          <x14:cfRule type="expression" priority="6" id="{00000000-000E-0000-0200-000002000000}">
            <xm:f>MATCH(B11,'STEP ONE Calculator'!$I$34:$BH$34,0)</xm:f>
            <x14:dxf>
              <fill>
                <patternFill>
                  <bgColor rgb="FF9999FF"/>
                </patternFill>
              </fill>
            </x14:dxf>
          </x14:cfRule>
          <xm:sqref>B11:X17 B19:X26 B37:X42 B28:X35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24</vt:i4>
      </vt:variant>
    </vt:vector>
  </HeadingPairs>
  <TitlesOfParts>
    <vt:vector size="27" baseType="lpstr">
      <vt:lpstr>About</vt:lpstr>
      <vt:lpstr>STEP ONE Calculator</vt:lpstr>
      <vt:lpstr>Customised Calendar</vt:lpstr>
      <vt:lpstr>Airconditioning_service</vt:lpstr>
      <vt:lpstr>Backflow_test</vt:lpstr>
      <vt:lpstr>Bark_pit_top_up</vt:lpstr>
      <vt:lpstr>Floor_Cleaning</vt:lpstr>
      <vt:lpstr>Floor_Maintenance</vt:lpstr>
      <vt:lpstr>gardening</vt:lpstr>
      <vt:lpstr>Gardening_Maintenance</vt:lpstr>
      <vt:lpstr>gardeningm</vt:lpstr>
      <vt:lpstr>General_Maintenance</vt:lpstr>
      <vt:lpstr>generalmaintenance</vt:lpstr>
      <vt:lpstr>Gutter_Clean</vt:lpstr>
      <vt:lpstr>maintenance</vt:lpstr>
      <vt:lpstr>maintenanceG</vt:lpstr>
      <vt:lpstr>Pest_control</vt:lpstr>
      <vt:lpstr>Playground_check</vt:lpstr>
      <vt:lpstr>Playground_Safety_check</vt:lpstr>
      <vt:lpstr>'Customised Calendar'!Print_Area</vt:lpstr>
      <vt:lpstr>Sandpit</vt:lpstr>
      <vt:lpstr>Sandpit_topup</vt:lpstr>
      <vt:lpstr>sandpitm</vt:lpstr>
      <vt:lpstr>sanpitmaintenance</vt:lpstr>
      <vt:lpstr>TMV</vt:lpstr>
      <vt:lpstr>TMV_Test</vt:lpstr>
      <vt:lpstr>TMVtesting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2018-11-30T02:15:16Z</dcterms:created>
  <dcterms:modified xsi:type="dcterms:W3CDTF">2021-02-18T04:01:20Z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2018-11-30T02:16:20.0483293Z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